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5D3993E2-0737-44AE-ACA0-F7C6EB2FE37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41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C1" i="1"/>
  <c r="A6" i="1"/>
  <c r="C26" i="2"/>
  <c r="H16" i="2"/>
  <c r="H15" i="2"/>
  <c r="B9" i="2"/>
  <c r="A9" i="2"/>
  <c r="A10" i="2" s="1"/>
  <c r="H3" i="2"/>
  <c r="K16" i="1" l="1"/>
  <c r="L16" i="1" s="1"/>
  <c r="K15" i="1"/>
  <c r="L15" i="1" s="1"/>
  <c r="K14" i="1"/>
  <c r="L14" i="1" s="1"/>
  <c r="K13" i="1" l="1"/>
  <c r="L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7" authorId="0" shapeId="0" xr:uid="{E27917AF-C777-4EE6-9F35-AB0045A0A01F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7" authorId="0" shapeId="0" xr:uid="{9019FC89-3168-4EE0-82B3-9F248AEA0868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7" authorId="0" shapeId="0" xr:uid="{2E394727-FCEC-41B6-9101-14A3FE2C6DC2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7" authorId="0" shapeId="0" xr:uid="{E2ED45FD-0943-43E1-BBCF-D694875FA588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8" authorId="0" shapeId="0" xr:uid="{5C998329-BDAC-40C7-9801-4C91F4CCCE33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8" authorId="0" shapeId="0" xr:uid="{546BD223-9CAE-4D8A-BB1A-D36F36B3CB50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8" authorId="0" shapeId="0" xr:uid="{48D40B97-B20F-42C6-A4B0-4CB16EB29FEE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9" authorId="0" shapeId="0" xr:uid="{80820E45-351D-4291-8376-8F0598C12D4A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9" authorId="0" shapeId="0" xr:uid="{DEDE0C73-DEB3-4573-AD16-941A46814D62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9" authorId="0" shapeId="0" xr:uid="{CACF4D78-43B6-46C5-AA0B-DC2EAA0AF99B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9" authorId="0" shapeId="0" xr:uid="{50A0B1F3-77D9-4ED6-8EDF-D19BD7900033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2" authorId="0" shapeId="0" xr:uid="{26210784-7679-44BF-8371-2C2B2C2C88A7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2" authorId="0" shapeId="0" xr:uid="{44511DC0-771B-41D6-ACB9-AA70AA82953B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2" authorId="0" shapeId="0" xr:uid="{7A0773FC-6AD5-4FAA-A07E-569EBE4B332B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2" authorId="0" shapeId="0" xr:uid="{63A633A3-0BB1-4B7B-9B38-0E733132FAC0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2" authorId="0" shapeId="0" xr:uid="{3F81D015-522F-4169-B3A1-F6825B30308B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2" authorId="0" shapeId="0" xr:uid="{C2BD5CED-1AD5-4509-8EEA-684E0FF73A22}">
      <text>
        <r>
          <rPr>
            <b/>
            <sz val="9"/>
            <color indexed="81"/>
            <rFont val="Tahoma"/>
            <family val="2"/>
          </rPr>
          <t>Registre el mensurando</t>
        </r>
      </text>
    </comment>
    <comment ref="G12" authorId="0" shapeId="0" xr:uid="{DF509D4A-88E3-47F9-8CCC-BD564ACE73C0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H12" authorId="0" shapeId="0" xr:uid="{2544E418-1EFD-49A3-BFB6-59080A043450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2" authorId="0" shapeId="0" xr:uid="{D805FA77-477D-4CCF-9EF8-545244BDCFC2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J12" authorId="0" shapeId="0" xr:uid="{B7EB1874-DDF2-4AD7-A080-3F5331A5B2A0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K12" authorId="0" shapeId="0" xr:uid="{74941276-B077-4730-AAB2-4A2D061DC078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L12" authorId="0" shapeId="0" xr:uid="{48096784-9DA7-40CC-857A-2F092EF60017}">
      <text>
        <r>
          <rPr>
            <b/>
            <sz val="9"/>
            <color indexed="81"/>
            <rFont val="Tahoma"/>
            <family val="2"/>
          </rPr>
          <t>Registre el resultado corregido por factor de diluación</t>
        </r>
      </text>
    </comment>
    <comment ref="M12" authorId="0" shapeId="0" xr:uid="{8B2CC234-C6C1-4E16-B188-5DF4DD04927B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N12" authorId="0" shapeId="0" xr:uid="{B950FCE7-0A16-4773-A1DD-4BB5F15DC8BB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2" authorId="0" shapeId="0" xr:uid="{FC12C2D1-289D-4B3E-BB3A-076A618B604B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P12" authorId="0" shapeId="0" xr:uid="{C365D2DE-856D-4FCE-B8C6-66EC6960FA7A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2" authorId="0" shapeId="0" xr:uid="{F5F5DF11-13B2-4201-A1C3-A84DCF98577E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<sst xmlns="http://schemas.openxmlformats.org/spreadsheetml/2006/main" count="84" uniqueCount="74">
  <si>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</si>
  <si>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</si>
  <si>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</si>
  <si>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</si>
  <si>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</si>
  <si>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</si>
  <si>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</si>
  <si>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</si>
  <si>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</si>
  <si>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</si>
  <si>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</si>
  <si>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</si>
  <si>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</si>
  <si>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</si>
  <si>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</si>
  <si>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</si>
  <si>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</si>
  <si>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</si>
  <si>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</si>
  <si>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</si>
  <si>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</si>
  <si>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</si>
  <si>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</si>
  <si>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</si>
  <si>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</si>
  <si>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</si>
  <si>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(ug/mL)</t>
  </si>
  <si>
    <t>Volumen de dilución(mL)</t>
  </si>
  <si>
    <t xml:space="preserve">Factor de dilución </t>
  </si>
  <si>
    <t>Concentracion con el Factor de Dilucion (mg/mL)</t>
  </si>
  <si>
    <t>Resultado (mg/100g)ó(mg/100mL)</t>
  </si>
  <si>
    <t>ANALISTA</t>
  </si>
  <si>
    <t>ESTADO DEL RESULTADO</t>
  </si>
  <si>
    <t>REVISÓ</t>
  </si>
  <si>
    <t>OBSERVACIONES</t>
  </si>
  <si>
    <t xml:space="preserve">TRAZABILIDAD </t>
  </si>
  <si>
    <t>USP 40 NF 34 Suplementos dietarios Método 3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</si>
  <si>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</si>
  <si>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</si>
  <si>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</si>
  <si>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</si>
  <si>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</si>
  <si>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</si>
  <si>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</si>
  <si>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</si>
  <si>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</si>
  <si>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</si>
  <si>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</si>
  <si>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</si>
  <si>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</si>
  <si>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</si>
  <si>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</si>
  <si>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</si>
  <si>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</si>
  <si>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</si>
  <si>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</si>
  <si>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</si>
  <si>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</si>
  <si>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</si>
  <si>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</si>
  <si>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</si>
  <si>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</si>
  <si>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</si>
  <si>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</si>
  <si>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</si>
  <si>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</si>
  <si>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EAAG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</si>
  <si>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</si>
  <si>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</si>
  <si>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</si>
  <si>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</si>
  <si>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SOFT-TC-041</t>
  </si>
  <si>
    <t>CUADRO DE MANDO PARA EL ENSAYO DE VITAMINA B5</t>
  </si>
  <si>
    <t>Maria Carmen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</si>
</sst>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6" fillId="2" borderId="1" xfId="0" applyNumberFormat="1" applyFont="1" applyFill="1" applyBorder="1"/>
    <xf numFmtId="14" fontId="6" fillId="0" borderId="1" xfId="0" applyNumberFormat="1" applyFont="1" applyBorder="1"/>
    <xf numFmtId="0" fontId="5" fillId="0" borderId="3" xfId="0" applyFont="1" applyBorder="1"/>
    <xf numFmtId="0" fontId="6" fillId="0" borderId="3" xfId="0" applyFont="1" applyBorder="1" applyAlignment="1">
      <alignment horizontal="left"/>
    </xf>
    <xf numFmtId="49" fontId="5" fillId="0" borderId="3" xfId="0" applyNumberFormat="1" applyFont="1" applyBorder="1"/>
    <xf numFmtId="0" fontId="0" fillId="0" borderId="3" xfId="0" applyBorder="1" applyAlignment="1">
      <alignment horizontal="center"/>
    </xf>
    <xf numFmtId="14" fontId="6" fillId="0" borderId="3" xfId="0" applyNumberFormat="1" applyFont="1" applyBorder="1"/>
    <xf numFmtId="14" fontId="6" fillId="0" borderId="6" xfId="0" applyNumberFormat="1" applyFont="1" applyBorder="1"/>
    <xf numFmtId="0" fontId="5" fillId="0" borderId="7" xfId="0" applyFont="1" applyBorder="1"/>
    <xf numFmtId="49" fontId="5" fillId="0" borderId="7" xfId="0" applyNumberFormat="1" applyFont="1" applyBorder="1"/>
    <xf numFmtId="0" fontId="3" fillId="0" borderId="7" xfId="0" applyFont="1" applyBorder="1"/>
    <xf numFmtId="49" fontId="6" fillId="0" borderId="7" xfId="0" applyNumberFormat="1" applyFont="1" applyBorder="1"/>
    <xf numFmtId="10" fontId="0" fillId="0" borderId="7" xfId="1" applyNumberFormat="1" applyFont="1" applyBorder="1" applyProtection="1">
      <protection locked="0"/>
    </xf>
    <xf numFmtId="0" fontId="6" fillId="0" borderId="7" xfId="0" applyFont="1" applyBorder="1"/>
    <xf numFmtId="0" fontId="5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wrapText="1"/>
    </xf>
    <xf numFmtId="165" fontId="12" fillId="0" borderId="5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0" fillId="0" borderId="0" xfId="0" applyNumberForma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/>
    <xf numFmtId="165" fontId="12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0" fillId="0" borderId="0" xfId="0"/>
    <xf numFmtId="0" fontId="30" fillId="0" borderId="4" xfId="0" applyFont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32" fillId="0" borderId="5" xfId="0" applyFont="1" applyBorder="1" applyAlignment="1" applyProtection="1">
      <alignment horizontal="left" vertical="center" wrapText="1"/>
      <protection locked="0"/>
    </xf>
    <xf numFmtId="165" fontId="32" fillId="0" borderId="5" xfId="0" applyNumberFormat="1" applyFont="1" applyBorder="1" applyAlignment="1" applyProtection="1">
      <alignment horizontal="left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4" xfId="2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412377E-C7BF-40E5-9DF8-AEF3C218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B99A74C9-59C4-4714-9858-6D1AA35098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619125</xdr:colOff>
      <xdr:row>14</xdr:row>
      <xdr:rowOff>28575</xdr:rowOff>
    </xdr:from>
    <xdr:to>
      <xdr:col>6</xdr:col>
      <xdr:colOff>1371600</xdr:colOff>
      <xdr:row>14</xdr:row>
      <xdr:rowOff>352425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EF5538-0891-48F8-9E67-9C2C80D1C31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76550"/>
          <a:ext cx="752475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361950</xdr:colOff>
      <xdr:row>15</xdr:row>
      <xdr:rowOff>66674</xdr:rowOff>
    </xdr:from>
    <xdr:to>
      <xdr:col>6</xdr:col>
      <xdr:colOff>1457325</xdr:colOff>
      <xdr:row>15</xdr:row>
      <xdr:rowOff>333375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C6A41F-2082-415A-87D7-0EE29BFBA9B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286124"/>
          <a:ext cx="1095375" cy="266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F81AD378-6B35-4ACE-BAC9-B1104FF8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1E93-31D2-4D25-8CC5-CE40C8EF8A90}">
  <dimension ref="A1:K49"/>
  <sheetViews>
    <sheetView tabSelected="1" topLeftCell="A4" workbookViewId="0">
      <selection activeCell="A8" sqref="A8:G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3"/>
      <c r="B1" s="74"/>
      <c r="C1" s="75" t="s">
        <v>72</v>
      </c>
      <c r="D1" s="76"/>
      <c r="E1" s="76"/>
      <c r="F1" s="77"/>
      <c r="G1" s="28" t="s">
        <v>37</v>
      </c>
      <c r="H1" s="29" t="s">
        <v>71</v>
      </c>
    </row>
    <row r="2" spans="1:11" ht="20.25" customHeight="1" x14ac:dyDescent="0.25">
      <c r="A2" s="73"/>
      <c r="B2" s="74"/>
      <c r="C2" s="78"/>
      <c r="D2" s="79"/>
      <c r="E2" s="79"/>
      <c r="F2" s="80"/>
      <c r="G2" s="28" t="s">
        <v>38</v>
      </c>
      <c r="H2" s="29">
        <v>1</v>
      </c>
    </row>
    <row r="3" spans="1:11" ht="23.25" customHeight="1" x14ac:dyDescent="0.25">
      <c r="A3" s="73"/>
      <c r="B3" s="74"/>
      <c r="C3" s="71" t="s">
        <v>39</v>
      </c>
      <c r="D3" s="81"/>
      <c r="E3" s="81"/>
      <c r="F3" s="72"/>
      <c r="G3" s="30" t="s">
        <v>40</v>
      </c>
      <c r="H3" s="31">
        <f>H17</f>
        <v>43515</v>
      </c>
    </row>
    <row r="4" spans="1:11" x14ac:dyDescent="0.25">
      <c r="A4" s="32"/>
      <c r="B4" s="32"/>
      <c r="C4" s="32"/>
      <c r="D4" s="32"/>
      <c r="E4" s="32"/>
      <c r="F4" s="32"/>
      <c r="G4" s="32"/>
      <c r="H4" s="32"/>
    </row>
    <row r="5" spans="1:11" x14ac:dyDescent="0.25">
      <c r="A5" s="32"/>
      <c r="B5" s="32"/>
      <c r="C5" s="32"/>
      <c r="D5" s="32"/>
      <c r="E5" s="32"/>
      <c r="F5" s="32"/>
      <c r="G5" s="32"/>
      <c r="H5" s="32"/>
    </row>
    <row r="6" spans="1:11" x14ac:dyDescent="0.25">
      <c r="A6" s="32"/>
      <c r="B6" s="32"/>
      <c r="C6" s="32"/>
      <c r="D6" s="32"/>
      <c r="E6" s="32"/>
      <c r="F6" s="32"/>
      <c r="G6" s="32"/>
      <c r="H6" s="32"/>
    </row>
    <row r="7" spans="1:11" x14ac:dyDescent="0.25">
      <c r="A7" s="32"/>
      <c r="B7" s="32"/>
      <c r="C7" s="32"/>
      <c r="D7" s="32"/>
      <c r="E7" s="32"/>
      <c r="F7" s="32"/>
      <c r="G7" s="32"/>
      <c r="H7" s="32"/>
    </row>
    <row r="8" spans="1:11" ht="20.25" x14ac:dyDescent="0.25">
      <c r="A8" s="82" t="s">
        <v>41</v>
      </c>
      <c r="B8" s="82"/>
      <c r="C8" s="82"/>
      <c r="D8" s="82"/>
      <c r="E8" s="82"/>
      <c r="F8" s="82"/>
      <c r="G8" s="82"/>
      <c r="H8" s="32"/>
    </row>
    <row r="9" spans="1:11" ht="18" hidden="1" x14ac:dyDescent="0.25">
      <c r="A9" s="33" t="str">
        <f>H1</f>
        <v>SOFT-TC-041</v>
      </c>
      <c r="B9" s="33" t="str">
        <f>C1</f>
        <v>CUADRO DE MANDO PARA EL ENSAYO DE VITAMINA B5</v>
      </c>
      <c r="C9" s="33"/>
      <c r="D9" s="33"/>
      <c r="E9" s="33"/>
      <c r="F9" s="33"/>
      <c r="G9" s="33"/>
      <c r="H9" s="32"/>
    </row>
    <row r="10" spans="1:11" ht="15" customHeight="1" x14ac:dyDescent="0.25">
      <c r="A10" s="83" t="str">
        <f>A9 &amp;" " &amp;B9</f>
        <v>SOFT-TC-041 CUADRO DE MANDO PARA EL ENSAYO DE VITAMINA B5</v>
      </c>
      <c r="B10" s="83"/>
      <c r="C10" s="83"/>
      <c r="D10" s="83"/>
      <c r="E10" s="83"/>
      <c r="F10" s="83"/>
      <c r="G10" s="83"/>
      <c r="H10" s="83"/>
    </row>
    <row r="11" spans="1:11" ht="15" customHeight="1" x14ac:dyDescent="0.25">
      <c r="A11" s="34"/>
      <c r="B11" s="34"/>
      <c r="C11" s="34"/>
      <c r="D11" s="34"/>
      <c r="E11" s="34"/>
      <c r="F11" s="34"/>
      <c r="G11" s="34"/>
      <c r="H11" s="34"/>
    </row>
    <row r="12" spans="1:11" ht="15.75" x14ac:dyDescent="0.25">
      <c r="A12" s="84" t="s">
        <v>42</v>
      </c>
      <c r="B12" s="84"/>
      <c r="C12" s="84"/>
      <c r="D12" s="84"/>
      <c r="E12" s="84"/>
      <c r="F12" s="84"/>
      <c r="G12" s="84"/>
      <c r="H12" s="32"/>
      <c r="K12" s="35"/>
    </row>
    <row r="13" spans="1:11" x14ac:dyDescent="0.25">
      <c r="A13" s="32"/>
      <c r="B13" s="32"/>
      <c r="C13" s="32"/>
      <c r="D13" s="32"/>
      <c r="E13" s="32"/>
      <c r="F13" s="32"/>
      <c r="G13" s="32"/>
      <c r="H13" s="32"/>
    </row>
    <row r="14" spans="1:11" x14ac:dyDescent="0.25">
      <c r="A14" s="32"/>
      <c r="B14" s="36"/>
      <c r="C14" s="71" t="s">
        <v>43</v>
      </c>
      <c r="D14" s="72"/>
      <c r="E14" s="71" t="s">
        <v>44</v>
      </c>
      <c r="F14" s="72"/>
      <c r="G14" s="37" t="s">
        <v>45</v>
      </c>
      <c r="H14" s="37" t="s">
        <v>46</v>
      </c>
    </row>
    <row r="15" spans="1:11" ht="29.25" customHeight="1" x14ac:dyDescent="0.25">
      <c r="A15" s="38"/>
      <c r="B15" s="36" t="s">
        <v>47</v>
      </c>
      <c r="C15" s="62" t="s">
        <v>73</v>
      </c>
      <c r="D15" s="63"/>
      <c r="E15" s="62" t="s">
        <v>48</v>
      </c>
      <c r="F15" s="63"/>
      <c r="G15" s="37"/>
      <c r="H15" s="39">
        <f>H17-7</f>
        <v>43508</v>
      </c>
    </row>
    <row r="16" spans="1:11" ht="28.5" customHeight="1" x14ac:dyDescent="0.25">
      <c r="A16" s="38"/>
      <c r="B16" s="36" t="s">
        <v>49</v>
      </c>
      <c r="C16" s="62" t="s">
        <v>50</v>
      </c>
      <c r="D16" s="63"/>
      <c r="E16" s="62" t="s">
        <v>51</v>
      </c>
      <c r="F16" s="63"/>
      <c r="G16" s="37"/>
      <c r="H16" s="39">
        <f>H17-1</f>
        <v>43514</v>
      </c>
    </row>
    <row r="17" spans="1:8" ht="32.25" customHeight="1" x14ac:dyDescent="0.25">
      <c r="A17" s="38"/>
      <c r="B17" s="36" t="s">
        <v>52</v>
      </c>
      <c r="C17" s="62" t="s">
        <v>53</v>
      </c>
      <c r="D17" s="63"/>
      <c r="E17" s="62" t="s">
        <v>54</v>
      </c>
      <c r="F17" s="63"/>
      <c r="G17" s="37"/>
      <c r="H17" s="39">
        <v>43515</v>
      </c>
    </row>
    <row r="18" spans="1:8" x14ac:dyDescent="0.25">
      <c r="B18" s="64" t="s">
        <v>55</v>
      </c>
      <c r="C18" s="65"/>
      <c r="D18" s="66"/>
      <c r="E18" s="67" t="s">
        <v>56</v>
      </c>
      <c r="F18" s="68"/>
      <c r="G18" s="68"/>
      <c r="H18" s="69"/>
    </row>
    <row r="19" spans="1:8" x14ac:dyDescent="0.25"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ht="15.75" x14ac:dyDescent="0.25">
      <c r="A22" s="70" t="s">
        <v>57</v>
      </c>
      <c r="B22" s="70"/>
      <c r="C22" s="70"/>
      <c r="D22" s="70"/>
      <c r="E22" s="70"/>
      <c r="F22" s="70"/>
      <c r="G22" s="70"/>
      <c r="H22" s="7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B24" s="56" t="s">
        <v>58</v>
      </c>
      <c r="C24" s="56" t="s">
        <v>59</v>
      </c>
      <c r="D24" s="56" t="s">
        <v>60</v>
      </c>
      <c r="E24" s="56" t="s">
        <v>61</v>
      </c>
      <c r="F24" s="56" t="s">
        <v>62</v>
      </c>
      <c r="G24" s="56" t="s">
        <v>63</v>
      </c>
      <c r="H24" s="56" t="s">
        <v>64</v>
      </c>
    </row>
    <row r="25" spans="1:8" ht="23.25" customHeight="1" x14ac:dyDescent="0.25">
      <c r="B25" s="57"/>
      <c r="C25" s="57"/>
      <c r="D25" s="57"/>
      <c r="E25" s="57"/>
      <c r="F25" s="57"/>
      <c r="G25" s="57"/>
      <c r="H25" s="57"/>
    </row>
    <row r="26" spans="1:8" ht="36" x14ac:dyDescent="0.25">
      <c r="B26" s="41" t="s">
        <v>6</v>
      </c>
      <c r="C26" s="42">
        <f>H17</f>
        <v>43515</v>
      </c>
      <c r="D26" s="41">
        <v>1</v>
      </c>
      <c r="E26" s="41" t="s">
        <v>65</v>
      </c>
      <c r="F26" s="41" t="s">
        <v>66</v>
      </c>
      <c r="G26" s="41" t="s">
        <v>67</v>
      </c>
      <c r="H26" s="41" t="s">
        <v>67</v>
      </c>
    </row>
    <row r="27" spans="1:8" x14ac:dyDescent="0.25">
      <c r="B27" s="43"/>
      <c r="C27" s="44"/>
      <c r="D27" s="43"/>
      <c r="E27" s="45"/>
      <c r="F27" s="43"/>
      <c r="G27" s="46"/>
      <c r="H27" s="47"/>
    </row>
    <row r="28" spans="1:8" x14ac:dyDescent="0.25">
      <c r="B28" s="48"/>
      <c r="C28" s="48"/>
      <c r="D28" s="48"/>
      <c r="E28" s="49"/>
      <c r="F28" s="48"/>
      <c r="G28" s="48"/>
      <c r="H28" s="48"/>
    </row>
    <row r="29" spans="1:8" x14ac:dyDescent="0.25">
      <c r="B29" s="43"/>
      <c r="C29" s="43"/>
      <c r="D29" s="43"/>
      <c r="E29" s="45"/>
      <c r="F29" s="43"/>
      <c r="G29" s="43"/>
      <c r="H29" s="43"/>
    </row>
    <row r="30" spans="1:8" x14ac:dyDescent="0.25">
      <c r="B30" s="43"/>
      <c r="C30" s="43"/>
      <c r="D30" s="43"/>
      <c r="E30" s="45"/>
      <c r="F30" s="43"/>
      <c r="G30" s="43"/>
      <c r="H30" s="43"/>
    </row>
    <row r="31" spans="1:8" x14ac:dyDescent="0.25">
      <c r="B31" s="43"/>
      <c r="C31" s="43"/>
      <c r="D31" s="43"/>
      <c r="E31" s="45"/>
      <c r="F31" s="43"/>
      <c r="G31" s="43"/>
      <c r="H31" s="43"/>
    </row>
    <row r="32" spans="1:8" x14ac:dyDescent="0.25">
      <c r="B32" s="43"/>
      <c r="C32" s="43"/>
      <c r="D32" s="43"/>
      <c r="E32" s="45"/>
      <c r="F32" s="43"/>
      <c r="G32" s="43"/>
      <c r="H32" s="43"/>
    </row>
    <row r="33" spans="1:8" x14ac:dyDescent="0.25">
      <c r="B33" s="43"/>
      <c r="C33" s="43"/>
      <c r="D33" s="43"/>
      <c r="E33" s="45"/>
      <c r="F33" s="43"/>
      <c r="G33" s="43"/>
      <c r="H33" s="43"/>
    </row>
    <row r="34" spans="1:8" x14ac:dyDescent="0.25">
      <c r="B34" s="43"/>
      <c r="C34" s="43"/>
      <c r="D34" s="43"/>
      <c r="E34" s="45"/>
      <c r="F34" s="43"/>
      <c r="G34" s="43"/>
      <c r="H34" s="43"/>
    </row>
    <row r="35" spans="1:8" x14ac:dyDescent="0.25">
      <c r="B35" s="43"/>
      <c r="C35" s="43"/>
      <c r="D35" s="43"/>
      <c r="E35" s="45"/>
      <c r="F35" s="43"/>
      <c r="G35" s="43"/>
      <c r="H35" s="43"/>
    </row>
    <row r="36" spans="1:8" x14ac:dyDescent="0.25">
      <c r="B36" s="43"/>
      <c r="C36" s="43"/>
      <c r="D36" s="43"/>
      <c r="E36" s="45"/>
      <c r="F36" s="43"/>
      <c r="G36" s="43"/>
      <c r="H36" s="43"/>
    </row>
    <row r="37" spans="1:8" x14ac:dyDescent="0.25">
      <c r="B37" s="43"/>
      <c r="C37" s="43"/>
      <c r="D37" s="43"/>
      <c r="E37" s="45"/>
      <c r="F37" s="43"/>
      <c r="G37" s="43"/>
      <c r="H37" s="43"/>
    </row>
    <row r="38" spans="1:8" x14ac:dyDescent="0.25">
      <c r="B38" s="43"/>
      <c r="C38" s="43"/>
      <c r="D38" s="43"/>
      <c r="E38" s="45"/>
      <c r="F38" s="43"/>
      <c r="G38" s="43"/>
      <c r="H38" s="43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58" t="s">
        <v>68</v>
      </c>
      <c r="B45" s="58"/>
      <c r="C45" s="58"/>
      <c r="D45" s="58"/>
      <c r="E45" s="58"/>
      <c r="F45" s="59" t="s">
        <v>69</v>
      </c>
      <c r="G45" s="59"/>
      <c r="H45" s="40"/>
    </row>
    <row r="46" spans="1:8" x14ac:dyDescent="0.25">
      <c r="B46" s="50"/>
      <c r="C46" s="50"/>
      <c r="D46" s="50"/>
      <c r="E46" s="50"/>
      <c r="F46" s="50"/>
      <c r="G46" s="50"/>
      <c r="H46" s="50"/>
    </row>
    <row r="47" spans="1:8" x14ac:dyDescent="0.25">
      <c r="B47" s="50"/>
      <c r="C47" s="50"/>
      <c r="D47" s="50"/>
      <c r="E47" s="50"/>
      <c r="F47" s="50"/>
      <c r="G47" s="50"/>
      <c r="H47" s="50"/>
    </row>
    <row r="48" spans="1:8" x14ac:dyDescent="0.25">
      <c r="B48" s="50"/>
      <c r="C48" s="50"/>
      <c r="D48" s="50"/>
      <c r="E48" s="50"/>
      <c r="F48" s="50"/>
      <c r="G48" s="50"/>
      <c r="H48" s="50"/>
    </row>
    <row r="49" spans="2:8" x14ac:dyDescent="0.25">
      <c r="B49" s="60" t="s">
        <v>70</v>
      </c>
      <c r="C49" s="60"/>
      <c r="D49" s="60"/>
      <c r="E49" s="60"/>
      <c r="F49" s="60"/>
      <c r="G49" s="61" t="s">
        <v>69</v>
      </c>
      <c r="H49" s="61"/>
    </row>
  </sheetData>
  <sheetProtection algorithmName="SHA-512" hashValue="ZBK0tOv5K1DBMxN3wKS8QNMrLOlmvQ8piHUIWZwZKRUZxhkAemdsS1I3HK+WPf2fLpvZXM0hPA+Y+uMkWSvuwg==" saltValue="rlglOD9TqzFyZiKSDgLsVA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21A526E1-5D2F-4F7B-9531-B15691A659A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workbookViewId="0">
      <selection activeCell="A13" sqref="A13:J16"/>
    </sheetView>
  </sheetViews>
  <sheetFormatPr baseColWidth="10" defaultRowHeight="15" x14ac:dyDescent="0.25"/>
  <cols>
    <col min="1" max="1" width="22.140625" customWidth="1"/>
    <col min="2" max="2" width="18.28515625" customWidth="1"/>
    <col min="3" max="3" width="27.7109375" customWidth="1"/>
    <col min="5" max="5" width="16.7109375" customWidth="1"/>
    <col min="6" max="6" width="13" customWidth="1"/>
    <col min="7" max="7" width="24.140625" customWidth="1"/>
    <col min="8" max="8" width="15.28515625" customWidth="1"/>
    <col min="9" max="9" width="16" customWidth="1"/>
    <col min="11" max="11" width="19.5703125" customWidth="1"/>
    <col min="12" max="12" width="22.28515625" customWidth="1"/>
    <col min="15" max="15" width="32.85546875" customWidth="1"/>
    <col min="16" max="16" width="28.85546875" customWidth="1"/>
    <col min="17" max="17" width="12.5703125" customWidth="1"/>
  </cols>
  <sheetData>
    <row r="1" spans="1:17" ht="30" customHeight="1" x14ac:dyDescent="0.25">
      <c r="A1" s="85"/>
      <c r="B1" s="86"/>
      <c r="C1" s="87" t="str">
        <f>control!C1</f>
        <v>CUADRO DE MANDO PARA EL ENSAYO DE VITAMINA B5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52" t="s">
        <v>37</v>
      </c>
      <c r="P1" s="54" t="str">
        <f>control!H1</f>
        <v>SOFT-TC-041</v>
      </c>
      <c r="Q1" s="51"/>
    </row>
    <row r="2" spans="1:17" ht="30" customHeight="1" x14ac:dyDescent="0.25">
      <c r="A2" s="85"/>
      <c r="B2" s="86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  <c r="O2" s="52" t="s">
        <v>38</v>
      </c>
      <c r="P2" s="54">
        <f>control!H2</f>
        <v>1</v>
      </c>
      <c r="Q2" s="51"/>
    </row>
    <row r="3" spans="1:17" ht="30" customHeight="1" x14ac:dyDescent="0.35">
      <c r="A3" s="85"/>
      <c r="B3" s="86"/>
      <c r="C3" s="90" t="s">
        <v>39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  <c r="O3" s="53" t="s">
        <v>40</v>
      </c>
      <c r="P3" s="55">
        <f>control!H3</f>
        <v>43515</v>
      </c>
      <c r="Q3" s="51"/>
    </row>
    <row r="6" spans="1:17" ht="20.25" x14ac:dyDescent="0.3">
      <c r="A6" s="96" t="str">
        <f>control!C1</f>
        <v>CUADRO DE MANDO PARA EL ENSAYO DE VITAMINA B5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7" x14ac:dyDescent="0.25">
      <c r="A7" s="1" t="s">
        <v>0</v>
      </c>
      <c r="B7" s="2" t="s">
        <v>36</v>
      </c>
      <c r="C7" s="1" t="s">
        <v>1</v>
      </c>
      <c r="D7" s="2" t="s">
        <v>2</v>
      </c>
      <c r="E7" s="98" t="s">
        <v>3</v>
      </c>
      <c r="F7" s="98"/>
      <c r="G7" s="3"/>
      <c r="H7" s="4" t="s">
        <v>4</v>
      </c>
      <c r="I7" s="5"/>
      <c r="J7" s="1"/>
      <c r="K7" s="1" t="s">
        <v>5</v>
      </c>
      <c r="L7" s="6"/>
      <c r="M7" s="98" t="s">
        <v>3</v>
      </c>
      <c r="N7" s="98"/>
      <c r="O7" s="7" t="s">
        <v>6</v>
      </c>
    </row>
    <row r="8" spans="1:17" x14ac:dyDescent="0.25">
      <c r="A8" s="8"/>
      <c r="B8" s="99" t="s">
        <v>7</v>
      </c>
      <c r="C8" s="100"/>
      <c r="D8" s="9">
        <v>163</v>
      </c>
      <c r="E8" s="98" t="s">
        <v>3</v>
      </c>
      <c r="F8" s="98"/>
      <c r="G8" s="10"/>
      <c r="H8" s="4" t="s">
        <v>4</v>
      </c>
      <c r="I8" s="11"/>
      <c r="J8" s="8"/>
      <c r="K8" s="8"/>
      <c r="L8" s="12"/>
      <c r="M8" s="8"/>
      <c r="N8" s="8"/>
      <c r="O8" s="13"/>
    </row>
    <row r="9" spans="1:17" ht="15.75" thickBot="1" x14ac:dyDescent="0.3">
      <c r="A9" s="14" t="s">
        <v>8</v>
      </c>
      <c r="B9" s="15" t="s">
        <v>9</v>
      </c>
      <c r="C9" s="16" t="s">
        <v>10</v>
      </c>
      <c r="D9" s="17" t="s">
        <v>11</v>
      </c>
      <c r="E9" s="16" t="s">
        <v>12</v>
      </c>
      <c r="F9" s="17" t="s">
        <v>13</v>
      </c>
      <c r="G9" s="16" t="s">
        <v>14</v>
      </c>
      <c r="H9" s="18"/>
      <c r="I9" s="16" t="s">
        <v>15</v>
      </c>
      <c r="J9" s="19"/>
    </row>
    <row r="10" spans="1:17" ht="15.75" thickBot="1" x14ac:dyDescent="0.3">
      <c r="A10" s="101" t="s">
        <v>16</v>
      </c>
      <c r="B10" s="102"/>
      <c r="C10" s="102"/>
      <c r="D10" s="102"/>
      <c r="E10" s="102"/>
      <c r="F10" s="102"/>
      <c r="G10" s="102"/>
      <c r="H10" s="94"/>
      <c r="I10" s="94"/>
      <c r="J10" s="94"/>
      <c r="K10" s="94"/>
      <c r="L10" s="94"/>
      <c r="M10" s="94"/>
      <c r="N10" s="95"/>
      <c r="O10" s="20"/>
    </row>
    <row r="11" spans="1:17" x14ac:dyDescent="0.25">
      <c r="A11" s="93" t="s">
        <v>17</v>
      </c>
      <c r="B11" s="94"/>
      <c r="C11" s="94"/>
      <c r="D11" s="94"/>
      <c r="E11" s="94"/>
      <c r="F11" s="94"/>
      <c r="G11" s="95"/>
      <c r="H11" s="93" t="s">
        <v>18</v>
      </c>
      <c r="I11" s="94"/>
      <c r="J11" s="94"/>
      <c r="K11" s="94"/>
      <c r="L11" s="94"/>
      <c r="M11" s="94"/>
      <c r="N11" s="94"/>
      <c r="O11" s="95"/>
    </row>
    <row r="12" spans="1:17" s="26" customFormat="1" ht="51" x14ac:dyDescent="0.25">
      <c r="A12" s="25" t="s">
        <v>19</v>
      </c>
      <c r="B12" s="25" t="s">
        <v>20</v>
      </c>
      <c r="C12" s="25" t="s">
        <v>21</v>
      </c>
      <c r="D12" s="25" t="s">
        <v>22</v>
      </c>
      <c r="E12" s="25" t="s">
        <v>23</v>
      </c>
      <c r="F12" s="25" t="s">
        <v>24</v>
      </c>
      <c r="G12" s="25" t="s">
        <v>25</v>
      </c>
      <c r="H12" s="25" t="s">
        <v>26</v>
      </c>
      <c r="I12" s="25" t="s">
        <v>27</v>
      </c>
      <c r="J12" s="25" t="s">
        <v>28</v>
      </c>
      <c r="K12" s="25" t="s">
        <v>29</v>
      </c>
      <c r="L12" s="25" t="s">
        <v>30</v>
      </c>
      <c r="M12" s="23" t="s">
        <v>31</v>
      </c>
      <c r="N12" s="24" t="s">
        <v>32</v>
      </c>
      <c r="O12" s="24" t="s">
        <v>33</v>
      </c>
      <c r="P12" s="24" t="s">
        <v>34</v>
      </c>
      <c r="Q12" s="24" t="s">
        <v>35</v>
      </c>
    </row>
    <row r="13" spans="1:17" ht="15" customHeight="1" x14ac:dyDescent="0.25">
      <c r="A13" s="103"/>
      <c r="B13" s="27"/>
      <c r="C13" s="104"/>
      <c r="D13" s="104"/>
      <c r="E13" s="104"/>
      <c r="F13" s="105"/>
      <c r="G13" s="27"/>
      <c r="H13" s="27"/>
      <c r="I13" s="27"/>
      <c r="J13" s="27"/>
      <c r="K13" s="21">
        <f>+H13*J13/1000</f>
        <v>0</v>
      </c>
      <c r="L13" s="22" t="e">
        <f>+K13*(I13/G13)*100</f>
        <v>#DIV/0!</v>
      </c>
      <c r="M13" s="27"/>
      <c r="N13" s="27"/>
      <c r="O13" s="27"/>
      <c r="P13" s="106"/>
      <c r="Q13" s="104"/>
    </row>
    <row r="14" spans="1:17" ht="15" customHeight="1" x14ac:dyDescent="0.25">
      <c r="A14" s="103"/>
      <c r="B14" s="27"/>
      <c r="C14" s="104"/>
      <c r="D14" s="104"/>
      <c r="E14" s="104"/>
      <c r="F14" s="105"/>
      <c r="G14" s="27"/>
      <c r="H14" s="27"/>
      <c r="I14" s="27"/>
      <c r="J14" s="27"/>
      <c r="K14" s="21">
        <f>+H14*J14/1000</f>
        <v>0</v>
      </c>
      <c r="L14" s="22" t="e">
        <f>+K14*(I14/G14)*100</f>
        <v>#DIV/0!</v>
      </c>
      <c r="M14" s="27"/>
      <c r="N14" s="27"/>
      <c r="O14" s="27"/>
      <c r="P14" s="106"/>
      <c r="Q14" s="104"/>
    </row>
    <row r="15" spans="1:17" ht="15" customHeight="1" x14ac:dyDescent="0.25">
      <c r="A15" s="103"/>
      <c r="B15" s="27"/>
      <c r="C15" s="104"/>
      <c r="D15" s="104"/>
      <c r="E15" s="104"/>
      <c r="F15" s="105"/>
      <c r="G15" s="27"/>
      <c r="H15" s="27"/>
      <c r="I15" s="27"/>
      <c r="J15" s="27"/>
      <c r="K15" s="21">
        <f>+H15*J15/1000</f>
        <v>0</v>
      </c>
      <c r="L15" s="22" t="e">
        <f>+K15*(I15/G15)*100</f>
        <v>#DIV/0!</v>
      </c>
      <c r="M15" s="27"/>
      <c r="N15" s="27"/>
      <c r="O15" s="27"/>
      <c r="P15" s="27"/>
      <c r="Q15" s="104"/>
    </row>
    <row r="16" spans="1:17" ht="15" customHeight="1" x14ac:dyDescent="0.25">
      <c r="A16" s="103"/>
      <c r="B16" s="27"/>
      <c r="C16" s="27"/>
      <c r="D16" s="104"/>
      <c r="E16" s="27"/>
      <c r="F16" s="105"/>
      <c r="G16" s="27"/>
      <c r="H16" s="27"/>
      <c r="I16" s="27"/>
      <c r="J16" s="27"/>
      <c r="K16" s="21">
        <f>+H16*J16/1000</f>
        <v>0</v>
      </c>
      <c r="L16" s="22" t="e">
        <f>+K16*(I16/G16)*100</f>
        <v>#DIV/0!</v>
      </c>
      <c r="M16" s="27"/>
      <c r="N16" s="27"/>
      <c r="O16" s="27"/>
      <c r="P16" s="27"/>
      <c r="Q16" s="104"/>
    </row>
  </sheetData>
  <sheetProtection algorithmName="SHA-512" hashValue="IBTl8kZkMY6I1Np3AvMKkYROV5DyA5CekEFcBCh60dma84oefZdNFu2n6DKCWdOcMjuQO8QjqSkIUYmzL867Vg==" saltValue="ECoNX4sFyP6RorcI2r+fsQ==" spinCount="100000" sheet="1" objects="1" scenarios="1"/>
  <mergeCells count="12">
    <mergeCell ref="A1:B3"/>
    <mergeCell ref="C1:N2"/>
    <mergeCell ref="C3:N3"/>
    <mergeCell ref="P13:P14"/>
    <mergeCell ref="A11:G11"/>
    <mergeCell ref="H11:O11"/>
    <mergeCell ref="A6:P6"/>
    <mergeCell ref="E7:F7"/>
    <mergeCell ref="M7:N7"/>
    <mergeCell ref="B8:C8"/>
    <mergeCell ref="E8:F8"/>
    <mergeCell ref="A10:N10"/>
  </mergeCells>
  <conditionalFormatting sqref="I7:I8 D7:D8 G7:G8 B7:B9 O7">
    <cfRule type="containsBlanks" dxfId="2" priority="3">
      <formula>LEN(TRIM(B7))=0</formula>
    </cfRule>
  </conditionalFormatting>
  <conditionalFormatting sqref="D9">
    <cfRule type="containsBlanks" dxfId="1" priority="2">
      <formula>LEN(TRIM(D9))=0</formula>
    </cfRule>
  </conditionalFormatting>
  <conditionalFormatting sqref="F9">
    <cfRule type="containsBlanks" dxfId="0" priority="1">
      <formula>LEN(TRIM(F9))=0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2019-01-25T14:21:40Z</dcterms:created>
  <dcterms:modified xsi:type="dcterms:W3CDTF">2019-09-21T14:22:02Z</dcterms:modified>
</cp:coreProperties>
</file>