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chartsheets/sheet3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ublico\SGI\7. PROCESO\FORMATOS PDF\"/>
    </mc:Choice>
  </mc:AlternateContent>
  <bookViews>
    <workbookView xWindow="0" yWindow="0" windowWidth="28800" windowHeight="12300" firstSheet="3" activeTab="7"/>
  </bookViews>
  <sheets>
    <sheet name="Control" sheetId="3" r:id="rId1"/>
    <sheet name="Verificacion diaria" sheetId="4" r:id="rId2"/>
    <sheet name="Carta control verif diaria" sheetId="8" r:id="rId3"/>
    <sheet name="Verificacion mensual" sheetId="1" r:id="rId4"/>
    <sheet name="Grafico verificacion repetibili" sheetId="10" r:id="rId5"/>
    <sheet name="Verificacion repetibilidad" sheetId="9" r:id="rId6"/>
    <sheet name="Grafico excentricidad" sheetId="12" r:id="rId7"/>
    <sheet name="Datos Grafico Excentricidad" sheetId="11" r:id="rId8"/>
    <sheet name="Límites CartaControl" sheetId="5" state="hidden" r:id="rId9"/>
    <sheet name="EMT" sheetId="2" state="hidden" r:id="rId10"/>
  </sheets>
  <definedNames>
    <definedName name="_xlnm._FilterDatabase" localSheetId="7" hidden="1">'Datos Grafico Excentricidad'!$A$17:$K$1013</definedName>
    <definedName name="_xlnm._FilterDatabase" localSheetId="8" hidden="1">'Límites CartaControl'!$A$18:$F$48</definedName>
    <definedName name="_xlnm._FilterDatabase" localSheetId="1" hidden="1">'Verificacion diaria'!$A$10:$K$1006</definedName>
    <definedName name="_xlnm._FilterDatabase" localSheetId="5" hidden="1">'Verificacion repetibilidad'!$A$10:$G$1006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" i="1" l="1"/>
  <c r="L3" i="4"/>
  <c r="J3" i="11"/>
  <c r="J5" i="11"/>
  <c r="H3" i="9"/>
  <c r="H5" i="9"/>
  <c r="I3" i="1"/>
  <c r="L5" i="4"/>
  <c r="B26" i="3" l="1"/>
  <c r="G16" i="3"/>
  <c r="G17" i="3"/>
  <c r="G18" i="3"/>
  <c r="A8" i="11" l="1"/>
  <c r="E1013" i="11"/>
  <c r="E1012" i="11"/>
  <c r="E1011" i="11"/>
  <c r="E1010" i="11"/>
  <c r="E1009" i="11"/>
  <c r="E1008" i="11"/>
  <c r="E1007" i="11"/>
  <c r="E1006" i="11"/>
  <c r="E1005" i="11"/>
  <c r="E1004" i="11"/>
  <c r="E1003" i="11"/>
  <c r="E1002" i="11"/>
  <c r="E1001" i="11"/>
  <c r="E1000" i="11"/>
  <c r="E999" i="11"/>
  <c r="E998" i="11"/>
  <c r="E997" i="11"/>
  <c r="E996" i="11"/>
  <c r="E995" i="11"/>
  <c r="E994" i="11"/>
  <c r="E993" i="11"/>
  <c r="E992" i="11"/>
  <c r="E991" i="11"/>
  <c r="E990" i="11"/>
  <c r="E989" i="11"/>
  <c r="E988" i="11"/>
  <c r="E987" i="11"/>
  <c r="E986" i="11"/>
  <c r="E985" i="11"/>
  <c r="E984" i="11"/>
  <c r="E983" i="11"/>
  <c r="E982" i="11"/>
  <c r="E981" i="11"/>
  <c r="E980" i="11"/>
  <c r="E979" i="11"/>
  <c r="E978" i="11"/>
  <c r="E977" i="11"/>
  <c r="E976" i="11"/>
  <c r="E975" i="11"/>
  <c r="E974" i="11"/>
  <c r="E973" i="11"/>
  <c r="E972" i="11"/>
  <c r="E971" i="11"/>
  <c r="E970" i="11"/>
  <c r="E969" i="11"/>
  <c r="E968" i="11"/>
  <c r="E967" i="11"/>
  <c r="E966" i="11"/>
  <c r="E965" i="11"/>
  <c r="E964" i="11"/>
  <c r="E963" i="11"/>
  <c r="E962" i="11"/>
  <c r="E961" i="11"/>
  <c r="E960" i="11"/>
  <c r="E959" i="11"/>
  <c r="E958" i="11"/>
  <c r="E957" i="11"/>
  <c r="E956" i="11"/>
  <c r="E955" i="11"/>
  <c r="E954" i="11"/>
  <c r="E953" i="11"/>
  <c r="E952" i="11"/>
  <c r="E951" i="11"/>
  <c r="E950" i="11"/>
  <c r="E949" i="11"/>
  <c r="E948" i="11"/>
  <c r="E947" i="11"/>
  <c r="E946" i="11"/>
  <c r="E945" i="11"/>
  <c r="E944" i="11"/>
  <c r="E943" i="11"/>
  <c r="E942" i="11"/>
  <c r="E941" i="11"/>
  <c r="E940" i="11"/>
  <c r="E939" i="11"/>
  <c r="E938" i="11"/>
  <c r="E937" i="11"/>
  <c r="E936" i="11"/>
  <c r="E935" i="11"/>
  <c r="E934" i="11"/>
  <c r="E933" i="11"/>
  <c r="E932" i="11"/>
  <c r="E931" i="11"/>
  <c r="E930" i="11"/>
  <c r="E929" i="11"/>
  <c r="E928" i="11"/>
  <c r="E927" i="11"/>
  <c r="E926" i="11"/>
  <c r="E925" i="11"/>
  <c r="E924" i="11"/>
  <c r="E923" i="11"/>
  <c r="E922" i="11"/>
  <c r="E921" i="11"/>
  <c r="E920" i="11"/>
  <c r="E919" i="11"/>
  <c r="E918" i="11"/>
  <c r="E917" i="11"/>
  <c r="E916" i="11"/>
  <c r="E915" i="11"/>
  <c r="E914" i="11"/>
  <c r="E913" i="11"/>
  <c r="E912" i="11"/>
  <c r="E911" i="11"/>
  <c r="E910" i="11"/>
  <c r="E909" i="11"/>
  <c r="E908" i="11"/>
  <c r="E907" i="11"/>
  <c r="E906" i="11"/>
  <c r="E905" i="11"/>
  <c r="E904" i="11"/>
  <c r="E903" i="11"/>
  <c r="E902" i="11"/>
  <c r="E901" i="11"/>
  <c r="E900" i="11"/>
  <c r="E899" i="11"/>
  <c r="E898" i="11"/>
  <c r="E897" i="11"/>
  <c r="E896" i="11"/>
  <c r="E895" i="11"/>
  <c r="E894" i="11"/>
  <c r="E893" i="11"/>
  <c r="E892" i="11"/>
  <c r="E891" i="11"/>
  <c r="E890" i="11"/>
  <c r="E889" i="11"/>
  <c r="E888" i="11"/>
  <c r="E887" i="11"/>
  <c r="E886" i="11"/>
  <c r="E885" i="11"/>
  <c r="E884" i="11"/>
  <c r="E883" i="11"/>
  <c r="E882" i="11"/>
  <c r="E881" i="11"/>
  <c r="E880" i="11"/>
  <c r="E879" i="11"/>
  <c r="E878" i="11"/>
  <c r="E877" i="11"/>
  <c r="E876" i="11"/>
  <c r="E875" i="11"/>
  <c r="E874" i="11"/>
  <c r="E873" i="11"/>
  <c r="E872" i="11"/>
  <c r="E871" i="11"/>
  <c r="E870" i="11"/>
  <c r="E869" i="11"/>
  <c r="E868" i="11"/>
  <c r="E867" i="11"/>
  <c r="E866" i="11"/>
  <c r="E865" i="11"/>
  <c r="E864" i="11"/>
  <c r="E863" i="11"/>
  <c r="E862" i="11"/>
  <c r="E861" i="11"/>
  <c r="E860" i="11"/>
  <c r="E859" i="11"/>
  <c r="E858" i="11"/>
  <c r="E857" i="11"/>
  <c r="E856" i="11"/>
  <c r="E855" i="11"/>
  <c r="E854" i="11"/>
  <c r="E853" i="11"/>
  <c r="E852" i="11"/>
  <c r="E851" i="11"/>
  <c r="E850" i="11"/>
  <c r="E849" i="11"/>
  <c r="E848" i="11"/>
  <c r="E847" i="11"/>
  <c r="E846" i="11"/>
  <c r="E845" i="11"/>
  <c r="E844" i="11"/>
  <c r="E843" i="11"/>
  <c r="E842" i="11"/>
  <c r="E841" i="11"/>
  <c r="E840" i="11"/>
  <c r="E839" i="11"/>
  <c r="E838" i="11"/>
  <c r="E837" i="11"/>
  <c r="E836" i="11"/>
  <c r="E835" i="11"/>
  <c r="E834" i="11"/>
  <c r="E833" i="11"/>
  <c r="E832" i="11"/>
  <c r="E831" i="11"/>
  <c r="E830" i="11"/>
  <c r="E829" i="11"/>
  <c r="E828" i="11"/>
  <c r="E827" i="11"/>
  <c r="E826" i="11"/>
  <c r="E825" i="11"/>
  <c r="E824" i="11"/>
  <c r="E823" i="11"/>
  <c r="E822" i="11"/>
  <c r="E821" i="11"/>
  <c r="E820" i="11"/>
  <c r="E819" i="11"/>
  <c r="E818" i="11"/>
  <c r="E817" i="11"/>
  <c r="E816" i="11"/>
  <c r="E815" i="11"/>
  <c r="E814" i="11"/>
  <c r="E813" i="11"/>
  <c r="E812" i="11"/>
  <c r="E811" i="11"/>
  <c r="E810" i="11"/>
  <c r="E809" i="11"/>
  <c r="E808" i="11"/>
  <c r="E807" i="11"/>
  <c r="E806" i="11"/>
  <c r="E805" i="11"/>
  <c r="E804" i="11"/>
  <c r="E803" i="11"/>
  <c r="E802" i="11"/>
  <c r="E801" i="11"/>
  <c r="E800" i="11"/>
  <c r="E799" i="11"/>
  <c r="E798" i="11"/>
  <c r="E797" i="11"/>
  <c r="E796" i="11"/>
  <c r="E795" i="11"/>
  <c r="E794" i="11"/>
  <c r="E793" i="11"/>
  <c r="E792" i="11"/>
  <c r="E791" i="11"/>
  <c r="E790" i="11"/>
  <c r="E789" i="11"/>
  <c r="E788" i="11"/>
  <c r="E787" i="11"/>
  <c r="E786" i="11"/>
  <c r="E785" i="11"/>
  <c r="E784" i="11"/>
  <c r="E783" i="11"/>
  <c r="E782" i="11"/>
  <c r="E781" i="11"/>
  <c r="E780" i="11"/>
  <c r="E779" i="11"/>
  <c r="E778" i="11"/>
  <c r="E777" i="11"/>
  <c r="E776" i="11"/>
  <c r="E775" i="11"/>
  <c r="E774" i="11"/>
  <c r="E773" i="11"/>
  <c r="E772" i="11"/>
  <c r="E771" i="11"/>
  <c r="E770" i="11"/>
  <c r="E769" i="11"/>
  <c r="E768" i="11"/>
  <c r="E767" i="11"/>
  <c r="E766" i="11"/>
  <c r="E765" i="11"/>
  <c r="E764" i="11"/>
  <c r="E763" i="11"/>
  <c r="E762" i="11"/>
  <c r="E761" i="11"/>
  <c r="E760" i="11"/>
  <c r="E759" i="11"/>
  <c r="E758" i="11"/>
  <c r="E757" i="11"/>
  <c r="E756" i="11"/>
  <c r="E755" i="11"/>
  <c r="E754" i="11"/>
  <c r="E753" i="11"/>
  <c r="E752" i="11"/>
  <c r="E751" i="11"/>
  <c r="E750" i="11"/>
  <c r="E749" i="11"/>
  <c r="E748" i="11"/>
  <c r="E747" i="11"/>
  <c r="E746" i="11"/>
  <c r="E745" i="11"/>
  <c r="E744" i="11"/>
  <c r="E743" i="11"/>
  <c r="E742" i="11"/>
  <c r="E741" i="11"/>
  <c r="E740" i="11"/>
  <c r="E739" i="11"/>
  <c r="E738" i="11"/>
  <c r="E737" i="11"/>
  <c r="E736" i="11"/>
  <c r="E735" i="11"/>
  <c r="E734" i="11"/>
  <c r="E733" i="11"/>
  <c r="E732" i="11"/>
  <c r="E731" i="11"/>
  <c r="E730" i="11"/>
  <c r="E729" i="11"/>
  <c r="E728" i="11"/>
  <c r="E727" i="11"/>
  <c r="E726" i="11"/>
  <c r="E725" i="11"/>
  <c r="E724" i="11"/>
  <c r="E723" i="11"/>
  <c r="E722" i="11"/>
  <c r="E721" i="11"/>
  <c r="E720" i="11"/>
  <c r="E719" i="11"/>
  <c r="E718" i="11"/>
  <c r="E717" i="11"/>
  <c r="E716" i="11"/>
  <c r="E715" i="11"/>
  <c r="E714" i="11"/>
  <c r="E713" i="11"/>
  <c r="E712" i="11"/>
  <c r="E711" i="11"/>
  <c r="E710" i="11"/>
  <c r="E709" i="11"/>
  <c r="E708" i="11"/>
  <c r="E707" i="11"/>
  <c r="E706" i="11"/>
  <c r="E705" i="11"/>
  <c r="E704" i="11"/>
  <c r="E703" i="11"/>
  <c r="E702" i="11"/>
  <c r="E701" i="11"/>
  <c r="E700" i="11"/>
  <c r="E699" i="11"/>
  <c r="E698" i="11"/>
  <c r="E697" i="11"/>
  <c r="E696" i="11"/>
  <c r="E695" i="11"/>
  <c r="E694" i="11"/>
  <c r="E693" i="11"/>
  <c r="E692" i="11"/>
  <c r="E691" i="11"/>
  <c r="E690" i="11"/>
  <c r="E689" i="11"/>
  <c r="E688" i="11"/>
  <c r="E687" i="11"/>
  <c r="E686" i="11"/>
  <c r="E685" i="11"/>
  <c r="E684" i="11"/>
  <c r="E683" i="11"/>
  <c r="E682" i="11"/>
  <c r="E681" i="11"/>
  <c r="E680" i="11"/>
  <c r="E679" i="11"/>
  <c r="E678" i="11"/>
  <c r="E677" i="11"/>
  <c r="E676" i="11"/>
  <c r="E675" i="11"/>
  <c r="E674" i="11"/>
  <c r="E673" i="11"/>
  <c r="E672" i="11"/>
  <c r="E671" i="11"/>
  <c r="E670" i="11"/>
  <c r="E669" i="11"/>
  <c r="E668" i="11"/>
  <c r="E667" i="11"/>
  <c r="E666" i="11"/>
  <c r="E665" i="11"/>
  <c r="E664" i="11"/>
  <c r="E663" i="11"/>
  <c r="E662" i="11"/>
  <c r="E661" i="11"/>
  <c r="E660" i="11"/>
  <c r="E659" i="11"/>
  <c r="E658" i="11"/>
  <c r="E657" i="11"/>
  <c r="E656" i="11"/>
  <c r="E655" i="11"/>
  <c r="E654" i="11"/>
  <c r="E653" i="11"/>
  <c r="E652" i="11"/>
  <c r="E651" i="11"/>
  <c r="E650" i="11"/>
  <c r="E649" i="11"/>
  <c r="E648" i="11"/>
  <c r="E647" i="11"/>
  <c r="E646" i="11"/>
  <c r="E645" i="11"/>
  <c r="E644" i="11"/>
  <c r="E643" i="11"/>
  <c r="E642" i="11"/>
  <c r="E641" i="11"/>
  <c r="E640" i="11"/>
  <c r="E639" i="11"/>
  <c r="E638" i="11"/>
  <c r="E637" i="11"/>
  <c r="E636" i="11"/>
  <c r="E635" i="11"/>
  <c r="E634" i="11"/>
  <c r="E633" i="11"/>
  <c r="E632" i="11"/>
  <c r="E631" i="11"/>
  <c r="E630" i="11"/>
  <c r="E629" i="11"/>
  <c r="E628" i="11"/>
  <c r="E627" i="11"/>
  <c r="E626" i="11"/>
  <c r="E625" i="11"/>
  <c r="E624" i="11"/>
  <c r="E623" i="11"/>
  <c r="E622" i="11"/>
  <c r="E621" i="11"/>
  <c r="E620" i="11"/>
  <c r="E619" i="11"/>
  <c r="E618" i="11"/>
  <c r="E617" i="11"/>
  <c r="E616" i="11"/>
  <c r="E615" i="11"/>
  <c r="E614" i="11"/>
  <c r="E613" i="11"/>
  <c r="E612" i="11"/>
  <c r="E611" i="11"/>
  <c r="E610" i="11"/>
  <c r="E609" i="11"/>
  <c r="E608" i="11"/>
  <c r="E607" i="11"/>
  <c r="E606" i="11"/>
  <c r="E605" i="11"/>
  <c r="E604" i="11"/>
  <c r="E603" i="11"/>
  <c r="E602" i="11"/>
  <c r="E601" i="11"/>
  <c r="E600" i="11"/>
  <c r="E599" i="11"/>
  <c r="E598" i="11"/>
  <c r="E597" i="11"/>
  <c r="E596" i="11"/>
  <c r="E595" i="11"/>
  <c r="E594" i="11"/>
  <c r="E593" i="11"/>
  <c r="E592" i="11"/>
  <c r="E591" i="11"/>
  <c r="E590" i="11"/>
  <c r="E589" i="11"/>
  <c r="E588" i="11"/>
  <c r="E587" i="11"/>
  <c r="E586" i="11"/>
  <c r="E585" i="11"/>
  <c r="E584" i="11"/>
  <c r="E583" i="11"/>
  <c r="E582" i="11"/>
  <c r="E581" i="11"/>
  <c r="E580" i="11"/>
  <c r="E579" i="11"/>
  <c r="E578" i="11"/>
  <c r="E577" i="11"/>
  <c r="E576" i="11"/>
  <c r="E575" i="11"/>
  <c r="E574" i="11"/>
  <c r="E573" i="11"/>
  <c r="E572" i="11"/>
  <c r="E571" i="11"/>
  <c r="E570" i="11"/>
  <c r="E569" i="11"/>
  <c r="E568" i="11"/>
  <c r="E567" i="11"/>
  <c r="E566" i="11"/>
  <c r="E565" i="11"/>
  <c r="E564" i="11"/>
  <c r="E563" i="11"/>
  <c r="E562" i="11"/>
  <c r="E561" i="11"/>
  <c r="E560" i="11"/>
  <c r="E559" i="11"/>
  <c r="E558" i="11"/>
  <c r="E557" i="11"/>
  <c r="E556" i="11"/>
  <c r="E555" i="11"/>
  <c r="E554" i="11"/>
  <c r="E553" i="11"/>
  <c r="E552" i="11"/>
  <c r="E551" i="11"/>
  <c r="E550" i="11"/>
  <c r="E549" i="11"/>
  <c r="E548" i="11"/>
  <c r="E547" i="11"/>
  <c r="E546" i="11"/>
  <c r="E545" i="11"/>
  <c r="E544" i="11"/>
  <c r="E543" i="11"/>
  <c r="E542" i="11"/>
  <c r="E541" i="11"/>
  <c r="E540" i="11"/>
  <c r="E539" i="11"/>
  <c r="E538" i="11"/>
  <c r="E537" i="11"/>
  <c r="E536" i="11"/>
  <c r="E535" i="11"/>
  <c r="E534" i="11"/>
  <c r="E533" i="11"/>
  <c r="E532" i="11"/>
  <c r="E531" i="11"/>
  <c r="E530" i="11"/>
  <c r="E529" i="11"/>
  <c r="E528" i="11"/>
  <c r="E527" i="11"/>
  <c r="E526" i="11"/>
  <c r="E525" i="11"/>
  <c r="E524" i="11"/>
  <c r="E523" i="11"/>
  <c r="E522" i="11"/>
  <c r="E521" i="11"/>
  <c r="E520" i="11"/>
  <c r="E519" i="11"/>
  <c r="E518" i="11"/>
  <c r="E517" i="11"/>
  <c r="E516" i="11"/>
  <c r="E515" i="11"/>
  <c r="E514" i="11"/>
  <c r="E513" i="11"/>
  <c r="E512" i="11"/>
  <c r="E511" i="11"/>
  <c r="E510" i="11"/>
  <c r="E509" i="11"/>
  <c r="E508" i="11"/>
  <c r="E507" i="11"/>
  <c r="E506" i="11"/>
  <c r="E505" i="11"/>
  <c r="E504" i="11"/>
  <c r="E503" i="11"/>
  <c r="E502" i="11"/>
  <c r="E501" i="11"/>
  <c r="E500" i="11"/>
  <c r="E499" i="11"/>
  <c r="E498" i="11"/>
  <c r="E497" i="11"/>
  <c r="E496" i="11"/>
  <c r="E495" i="11"/>
  <c r="E494" i="11"/>
  <c r="E493" i="11"/>
  <c r="E492" i="11"/>
  <c r="E491" i="11"/>
  <c r="E490" i="11"/>
  <c r="E489" i="11"/>
  <c r="E488" i="11"/>
  <c r="E487" i="11"/>
  <c r="E486" i="11"/>
  <c r="E485" i="11"/>
  <c r="E484" i="11"/>
  <c r="E483" i="11"/>
  <c r="E482" i="11"/>
  <c r="E481" i="11"/>
  <c r="E480" i="11"/>
  <c r="E479" i="11"/>
  <c r="E478" i="11"/>
  <c r="E477" i="11"/>
  <c r="E476" i="11"/>
  <c r="E475" i="11"/>
  <c r="E474" i="11"/>
  <c r="E473" i="11"/>
  <c r="E472" i="11"/>
  <c r="E471" i="11"/>
  <c r="E470" i="11"/>
  <c r="E469" i="11"/>
  <c r="E468" i="11"/>
  <c r="E467" i="11"/>
  <c r="E466" i="11"/>
  <c r="E465" i="11"/>
  <c r="E464" i="11"/>
  <c r="E463" i="11"/>
  <c r="E462" i="11"/>
  <c r="E461" i="11"/>
  <c r="E460" i="11"/>
  <c r="E459" i="11"/>
  <c r="E458" i="11"/>
  <c r="E457" i="11"/>
  <c r="E456" i="11"/>
  <c r="E455" i="11"/>
  <c r="E454" i="11"/>
  <c r="E453" i="11"/>
  <c r="E452" i="11"/>
  <c r="E451" i="11"/>
  <c r="E450" i="11"/>
  <c r="E449" i="11"/>
  <c r="E448" i="11"/>
  <c r="E447" i="11"/>
  <c r="E446" i="11"/>
  <c r="E445" i="11"/>
  <c r="E444" i="11"/>
  <c r="E443" i="11"/>
  <c r="E442" i="11"/>
  <c r="E441" i="11"/>
  <c r="E440" i="11"/>
  <c r="E439" i="11"/>
  <c r="E438" i="11"/>
  <c r="E437" i="11"/>
  <c r="E436" i="11"/>
  <c r="E435" i="11"/>
  <c r="E434" i="11"/>
  <c r="E433" i="11"/>
  <c r="E432" i="11"/>
  <c r="E431" i="11"/>
  <c r="E430" i="11"/>
  <c r="E429" i="11"/>
  <c r="E428" i="11"/>
  <c r="E427" i="11"/>
  <c r="E426" i="11"/>
  <c r="E425" i="11"/>
  <c r="E424" i="11"/>
  <c r="E423" i="11"/>
  <c r="E422" i="11"/>
  <c r="E421" i="11"/>
  <c r="E420" i="11"/>
  <c r="E419" i="11"/>
  <c r="E418" i="11"/>
  <c r="E417" i="11"/>
  <c r="E416" i="11"/>
  <c r="E415" i="11"/>
  <c r="E414" i="11"/>
  <c r="E413" i="11"/>
  <c r="E412" i="11"/>
  <c r="E411" i="11"/>
  <c r="E410" i="11"/>
  <c r="E409" i="11"/>
  <c r="E408" i="11"/>
  <c r="E407" i="11"/>
  <c r="E406" i="11"/>
  <c r="E405" i="11"/>
  <c r="E404" i="11"/>
  <c r="E403" i="11"/>
  <c r="E402" i="11"/>
  <c r="E401" i="11"/>
  <c r="E400" i="11"/>
  <c r="E399" i="11"/>
  <c r="E398" i="11"/>
  <c r="E397" i="11"/>
  <c r="E396" i="11"/>
  <c r="E395" i="11"/>
  <c r="E394" i="11"/>
  <c r="E393" i="11"/>
  <c r="E392" i="11"/>
  <c r="E391" i="11"/>
  <c r="E390" i="11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E339" i="11"/>
  <c r="E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F1013" i="11"/>
  <c r="G1013" i="11" s="1"/>
  <c r="F1012" i="11"/>
  <c r="G1012" i="11" s="1"/>
  <c r="F1011" i="11"/>
  <c r="G1011" i="11" s="1"/>
  <c r="F1010" i="11"/>
  <c r="G1010" i="11" s="1"/>
  <c r="F1009" i="11"/>
  <c r="G1009" i="11" s="1"/>
  <c r="F1008" i="11"/>
  <c r="G1008" i="11" s="1"/>
  <c r="F1007" i="11"/>
  <c r="G1007" i="11" s="1"/>
  <c r="F1006" i="11"/>
  <c r="G1006" i="11" s="1"/>
  <c r="F1005" i="11"/>
  <c r="G1005" i="11" s="1"/>
  <c r="F1004" i="11"/>
  <c r="G1004" i="11" s="1"/>
  <c r="F1003" i="11"/>
  <c r="G1003" i="11" s="1"/>
  <c r="F1002" i="11"/>
  <c r="G1002" i="11" s="1"/>
  <c r="F1001" i="11"/>
  <c r="G1001" i="11" s="1"/>
  <c r="F1000" i="11"/>
  <c r="G1000" i="11" s="1"/>
  <c r="F999" i="11"/>
  <c r="G999" i="11" s="1"/>
  <c r="F998" i="11"/>
  <c r="G998" i="11" s="1"/>
  <c r="F997" i="11"/>
  <c r="G997" i="11" s="1"/>
  <c r="F996" i="11"/>
  <c r="G996" i="11" s="1"/>
  <c r="F995" i="11"/>
  <c r="G995" i="11" s="1"/>
  <c r="F994" i="11"/>
  <c r="G994" i="11" s="1"/>
  <c r="F993" i="11"/>
  <c r="G993" i="11" s="1"/>
  <c r="F992" i="11"/>
  <c r="G992" i="11" s="1"/>
  <c r="F991" i="11"/>
  <c r="G991" i="11" s="1"/>
  <c r="F990" i="11"/>
  <c r="G990" i="11" s="1"/>
  <c r="F989" i="11"/>
  <c r="G989" i="11" s="1"/>
  <c r="F988" i="11"/>
  <c r="G988" i="11" s="1"/>
  <c r="F987" i="11"/>
  <c r="G987" i="11" s="1"/>
  <c r="F986" i="11"/>
  <c r="G986" i="11" s="1"/>
  <c r="F985" i="11"/>
  <c r="G985" i="11" s="1"/>
  <c r="F984" i="11"/>
  <c r="G984" i="11" s="1"/>
  <c r="F983" i="11"/>
  <c r="G983" i="11" s="1"/>
  <c r="F982" i="11"/>
  <c r="G982" i="11" s="1"/>
  <c r="F981" i="11"/>
  <c r="G981" i="11" s="1"/>
  <c r="F980" i="11"/>
  <c r="G980" i="11" s="1"/>
  <c r="F979" i="11"/>
  <c r="G979" i="11" s="1"/>
  <c r="F978" i="11"/>
  <c r="G978" i="11" s="1"/>
  <c r="F977" i="11"/>
  <c r="G977" i="11" s="1"/>
  <c r="F976" i="11"/>
  <c r="G976" i="11" s="1"/>
  <c r="F975" i="11"/>
  <c r="G975" i="11" s="1"/>
  <c r="F974" i="11"/>
  <c r="G974" i="11" s="1"/>
  <c r="F973" i="11"/>
  <c r="G973" i="11" s="1"/>
  <c r="F972" i="11"/>
  <c r="G972" i="11" s="1"/>
  <c r="F971" i="11"/>
  <c r="G971" i="11" s="1"/>
  <c r="F970" i="11"/>
  <c r="G970" i="11" s="1"/>
  <c r="F969" i="11"/>
  <c r="G969" i="11" s="1"/>
  <c r="F968" i="11"/>
  <c r="G968" i="11" s="1"/>
  <c r="F967" i="11"/>
  <c r="G967" i="11" s="1"/>
  <c r="F966" i="11"/>
  <c r="G966" i="11" s="1"/>
  <c r="F965" i="11"/>
  <c r="G965" i="11" s="1"/>
  <c r="F964" i="11"/>
  <c r="G964" i="11" s="1"/>
  <c r="F963" i="11"/>
  <c r="G963" i="11" s="1"/>
  <c r="F962" i="11"/>
  <c r="G962" i="11" s="1"/>
  <c r="F961" i="11"/>
  <c r="G961" i="11" s="1"/>
  <c r="F960" i="11"/>
  <c r="G960" i="11" s="1"/>
  <c r="F959" i="11"/>
  <c r="G959" i="11" s="1"/>
  <c r="F958" i="11"/>
  <c r="G958" i="11" s="1"/>
  <c r="F957" i="11"/>
  <c r="G957" i="11" s="1"/>
  <c r="F956" i="11"/>
  <c r="G956" i="11" s="1"/>
  <c r="F955" i="11"/>
  <c r="G955" i="11" s="1"/>
  <c r="F954" i="11"/>
  <c r="G954" i="11" s="1"/>
  <c r="F953" i="11"/>
  <c r="G953" i="11" s="1"/>
  <c r="F952" i="11"/>
  <c r="G952" i="11" s="1"/>
  <c r="F951" i="11"/>
  <c r="G951" i="11" s="1"/>
  <c r="F950" i="11"/>
  <c r="G950" i="11" s="1"/>
  <c r="F949" i="11"/>
  <c r="G949" i="11" s="1"/>
  <c r="F948" i="11"/>
  <c r="G948" i="11" s="1"/>
  <c r="F947" i="11"/>
  <c r="G947" i="11" s="1"/>
  <c r="F946" i="11"/>
  <c r="G946" i="11" s="1"/>
  <c r="F945" i="11"/>
  <c r="G945" i="11" s="1"/>
  <c r="F944" i="11"/>
  <c r="G944" i="11" s="1"/>
  <c r="F943" i="11"/>
  <c r="G943" i="11" s="1"/>
  <c r="F942" i="11"/>
  <c r="G942" i="11" s="1"/>
  <c r="F941" i="11"/>
  <c r="G941" i="11" s="1"/>
  <c r="F940" i="11"/>
  <c r="G940" i="11" s="1"/>
  <c r="F939" i="11"/>
  <c r="G939" i="11" s="1"/>
  <c r="F938" i="11"/>
  <c r="G938" i="11" s="1"/>
  <c r="F937" i="11"/>
  <c r="G937" i="11" s="1"/>
  <c r="F936" i="11"/>
  <c r="G936" i="11" s="1"/>
  <c r="F935" i="11"/>
  <c r="G935" i="11" s="1"/>
  <c r="F934" i="11"/>
  <c r="G934" i="11" s="1"/>
  <c r="F933" i="11"/>
  <c r="G933" i="11" s="1"/>
  <c r="F932" i="11"/>
  <c r="G932" i="11" s="1"/>
  <c r="F931" i="11"/>
  <c r="G931" i="11" s="1"/>
  <c r="F930" i="11"/>
  <c r="G930" i="11" s="1"/>
  <c r="F929" i="11"/>
  <c r="G929" i="11" s="1"/>
  <c r="F928" i="11"/>
  <c r="G928" i="11" s="1"/>
  <c r="F927" i="11"/>
  <c r="G927" i="11" s="1"/>
  <c r="F926" i="11"/>
  <c r="G926" i="11" s="1"/>
  <c r="F925" i="11"/>
  <c r="G925" i="11" s="1"/>
  <c r="F924" i="11"/>
  <c r="G924" i="11" s="1"/>
  <c r="F923" i="11"/>
  <c r="G923" i="11" s="1"/>
  <c r="F922" i="11"/>
  <c r="G922" i="11" s="1"/>
  <c r="F921" i="11"/>
  <c r="G921" i="11" s="1"/>
  <c r="F920" i="11"/>
  <c r="G920" i="11" s="1"/>
  <c r="F919" i="11"/>
  <c r="G919" i="11" s="1"/>
  <c r="F918" i="11"/>
  <c r="G918" i="11" s="1"/>
  <c r="F917" i="11"/>
  <c r="G917" i="11" s="1"/>
  <c r="F916" i="11"/>
  <c r="G916" i="11" s="1"/>
  <c r="F915" i="11"/>
  <c r="G915" i="11" s="1"/>
  <c r="F914" i="11"/>
  <c r="G914" i="11" s="1"/>
  <c r="F913" i="11"/>
  <c r="G913" i="11" s="1"/>
  <c r="F912" i="11"/>
  <c r="G912" i="11" s="1"/>
  <c r="F911" i="11"/>
  <c r="G911" i="11" s="1"/>
  <c r="F910" i="11"/>
  <c r="G910" i="11" s="1"/>
  <c r="F909" i="11"/>
  <c r="G909" i="11" s="1"/>
  <c r="F908" i="11"/>
  <c r="G908" i="11" s="1"/>
  <c r="F907" i="11"/>
  <c r="G907" i="11" s="1"/>
  <c r="F906" i="11"/>
  <c r="G906" i="11" s="1"/>
  <c r="F905" i="11"/>
  <c r="G905" i="11" s="1"/>
  <c r="F904" i="11"/>
  <c r="G904" i="11" s="1"/>
  <c r="F903" i="11"/>
  <c r="G903" i="11" s="1"/>
  <c r="F902" i="11"/>
  <c r="G902" i="11" s="1"/>
  <c r="F901" i="11"/>
  <c r="G901" i="11" s="1"/>
  <c r="F900" i="11"/>
  <c r="G900" i="11" s="1"/>
  <c r="F899" i="11"/>
  <c r="G899" i="11" s="1"/>
  <c r="F898" i="11"/>
  <c r="G898" i="11" s="1"/>
  <c r="F897" i="11"/>
  <c r="G897" i="11" s="1"/>
  <c r="F896" i="11"/>
  <c r="G896" i="11" s="1"/>
  <c r="F895" i="11"/>
  <c r="G895" i="11" s="1"/>
  <c r="F894" i="11"/>
  <c r="G894" i="11" s="1"/>
  <c r="F893" i="11"/>
  <c r="G893" i="11" s="1"/>
  <c r="F892" i="11"/>
  <c r="G892" i="11" s="1"/>
  <c r="F891" i="11"/>
  <c r="G891" i="11" s="1"/>
  <c r="F890" i="11"/>
  <c r="G890" i="11" s="1"/>
  <c r="F889" i="11"/>
  <c r="G889" i="11" s="1"/>
  <c r="F888" i="11"/>
  <c r="G888" i="11" s="1"/>
  <c r="F887" i="11"/>
  <c r="G887" i="11" s="1"/>
  <c r="F886" i="11"/>
  <c r="G886" i="11" s="1"/>
  <c r="F885" i="11"/>
  <c r="G885" i="11" s="1"/>
  <c r="F884" i="11"/>
  <c r="G884" i="11" s="1"/>
  <c r="F883" i="11"/>
  <c r="G883" i="11" s="1"/>
  <c r="F882" i="11"/>
  <c r="G882" i="11" s="1"/>
  <c r="F881" i="11"/>
  <c r="G881" i="11" s="1"/>
  <c r="F880" i="11"/>
  <c r="G880" i="11" s="1"/>
  <c r="F879" i="11"/>
  <c r="G879" i="11" s="1"/>
  <c r="F878" i="11"/>
  <c r="G878" i="11" s="1"/>
  <c r="F877" i="11"/>
  <c r="G877" i="11" s="1"/>
  <c r="F876" i="11"/>
  <c r="G876" i="11" s="1"/>
  <c r="F875" i="11"/>
  <c r="G875" i="11" s="1"/>
  <c r="F874" i="11"/>
  <c r="G874" i="11" s="1"/>
  <c r="F873" i="11"/>
  <c r="G873" i="11" s="1"/>
  <c r="F872" i="11"/>
  <c r="G872" i="11" s="1"/>
  <c r="F871" i="11"/>
  <c r="G871" i="11" s="1"/>
  <c r="F870" i="11"/>
  <c r="G870" i="11" s="1"/>
  <c r="F869" i="11"/>
  <c r="G869" i="11" s="1"/>
  <c r="F868" i="11"/>
  <c r="G868" i="11" s="1"/>
  <c r="F867" i="11"/>
  <c r="G867" i="11" s="1"/>
  <c r="F866" i="11"/>
  <c r="G866" i="11" s="1"/>
  <c r="F865" i="11"/>
  <c r="G865" i="11" s="1"/>
  <c r="F864" i="11"/>
  <c r="G864" i="11" s="1"/>
  <c r="F863" i="11"/>
  <c r="G863" i="11" s="1"/>
  <c r="F862" i="11"/>
  <c r="G862" i="11" s="1"/>
  <c r="F861" i="11"/>
  <c r="G861" i="11" s="1"/>
  <c r="F860" i="11"/>
  <c r="G860" i="11" s="1"/>
  <c r="F859" i="11"/>
  <c r="G859" i="11" s="1"/>
  <c r="F858" i="11"/>
  <c r="G858" i="11" s="1"/>
  <c r="F857" i="11"/>
  <c r="G857" i="11" s="1"/>
  <c r="F856" i="11"/>
  <c r="G856" i="11" s="1"/>
  <c r="F855" i="11"/>
  <c r="G855" i="11" s="1"/>
  <c r="F854" i="11"/>
  <c r="G854" i="11" s="1"/>
  <c r="F853" i="11"/>
  <c r="G853" i="11" s="1"/>
  <c r="F852" i="11"/>
  <c r="G852" i="11" s="1"/>
  <c r="F851" i="11"/>
  <c r="G851" i="11" s="1"/>
  <c r="F850" i="11"/>
  <c r="G850" i="11" s="1"/>
  <c r="F849" i="11"/>
  <c r="G849" i="11" s="1"/>
  <c r="F848" i="11"/>
  <c r="G848" i="11" s="1"/>
  <c r="F847" i="11"/>
  <c r="G847" i="11" s="1"/>
  <c r="F846" i="11"/>
  <c r="G846" i="11" s="1"/>
  <c r="F845" i="11"/>
  <c r="G845" i="11" s="1"/>
  <c r="F844" i="11"/>
  <c r="G844" i="11" s="1"/>
  <c r="F843" i="11"/>
  <c r="G843" i="11" s="1"/>
  <c r="F842" i="11"/>
  <c r="G842" i="11" s="1"/>
  <c r="F841" i="11"/>
  <c r="G841" i="11" s="1"/>
  <c r="F840" i="11"/>
  <c r="G840" i="11" s="1"/>
  <c r="F839" i="11"/>
  <c r="G839" i="11" s="1"/>
  <c r="F838" i="11"/>
  <c r="G838" i="11" s="1"/>
  <c r="F837" i="11"/>
  <c r="G837" i="11" s="1"/>
  <c r="F836" i="11"/>
  <c r="G836" i="11" s="1"/>
  <c r="F835" i="11"/>
  <c r="G835" i="11" s="1"/>
  <c r="F834" i="11"/>
  <c r="G834" i="11" s="1"/>
  <c r="F833" i="11"/>
  <c r="G833" i="11" s="1"/>
  <c r="F832" i="11"/>
  <c r="G832" i="11" s="1"/>
  <c r="F831" i="11"/>
  <c r="G831" i="11" s="1"/>
  <c r="F830" i="11"/>
  <c r="G830" i="11" s="1"/>
  <c r="F829" i="11"/>
  <c r="G829" i="11" s="1"/>
  <c r="F828" i="11"/>
  <c r="G828" i="11" s="1"/>
  <c r="F827" i="11"/>
  <c r="G827" i="11" s="1"/>
  <c r="F826" i="11"/>
  <c r="G826" i="11" s="1"/>
  <c r="F825" i="11"/>
  <c r="G825" i="11" s="1"/>
  <c r="F824" i="11"/>
  <c r="G824" i="11" s="1"/>
  <c r="F823" i="11"/>
  <c r="G823" i="11" s="1"/>
  <c r="F822" i="11"/>
  <c r="G822" i="11" s="1"/>
  <c r="F821" i="11"/>
  <c r="G821" i="11" s="1"/>
  <c r="F820" i="11"/>
  <c r="G820" i="11" s="1"/>
  <c r="F819" i="11"/>
  <c r="G819" i="11" s="1"/>
  <c r="F818" i="11"/>
  <c r="G818" i="11" s="1"/>
  <c r="F817" i="11"/>
  <c r="G817" i="11" s="1"/>
  <c r="F816" i="11"/>
  <c r="G816" i="11" s="1"/>
  <c r="F815" i="11"/>
  <c r="G815" i="11" s="1"/>
  <c r="F814" i="11"/>
  <c r="G814" i="11" s="1"/>
  <c r="F813" i="11"/>
  <c r="G813" i="11" s="1"/>
  <c r="F812" i="11"/>
  <c r="G812" i="11" s="1"/>
  <c r="F811" i="11"/>
  <c r="G811" i="11" s="1"/>
  <c r="F810" i="11"/>
  <c r="G810" i="11" s="1"/>
  <c r="F809" i="11"/>
  <c r="G809" i="11" s="1"/>
  <c r="F808" i="11"/>
  <c r="G808" i="11" s="1"/>
  <c r="F807" i="11"/>
  <c r="G807" i="11" s="1"/>
  <c r="F806" i="11"/>
  <c r="G806" i="11" s="1"/>
  <c r="F805" i="11"/>
  <c r="G805" i="11" s="1"/>
  <c r="F804" i="11"/>
  <c r="G804" i="11" s="1"/>
  <c r="F803" i="11"/>
  <c r="G803" i="11" s="1"/>
  <c r="F802" i="11"/>
  <c r="G802" i="11" s="1"/>
  <c r="F801" i="11"/>
  <c r="G801" i="11" s="1"/>
  <c r="F800" i="11"/>
  <c r="G800" i="11" s="1"/>
  <c r="F799" i="11"/>
  <c r="G799" i="11" s="1"/>
  <c r="F798" i="11"/>
  <c r="G798" i="11" s="1"/>
  <c r="F797" i="11"/>
  <c r="G797" i="11" s="1"/>
  <c r="F796" i="11"/>
  <c r="G796" i="11" s="1"/>
  <c r="F795" i="11"/>
  <c r="G795" i="11" s="1"/>
  <c r="F794" i="11"/>
  <c r="G794" i="11" s="1"/>
  <c r="F793" i="11"/>
  <c r="G793" i="11" s="1"/>
  <c r="F792" i="11"/>
  <c r="G792" i="11" s="1"/>
  <c r="F791" i="11"/>
  <c r="G791" i="11" s="1"/>
  <c r="F790" i="11"/>
  <c r="G790" i="11" s="1"/>
  <c r="F789" i="11"/>
  <c r="G789" i="11" s="1"/>
  <c r="F788" i="11"/>
  <c r="G788" i="11" s="1"/>
  <c r="F787" i="11"/>
  <c r="G787" i="11" s="1"/>
  <c r="F786" i="11"/>
  <c r="G786" i="11" s="1"/>
  <c r="F785" i="11"/>
  <c r="G785" i="11" s="1"/>
  <c r="F784" i="11"/>
  <c r="G784" i="11" s="1"/>
  <c r="F783" i="11"/>
  <c r="G783" i="11" s="1"/>
  <c r="F782" i="11"/>
  <c r="G782" i="11" s="1"/>
  <c r="F781" i="11"/>
  <c r="G781" i="11" s="1"/>
  <c r="F780" i="11"/>
  <c r="G780" i="11" s="1"/>
  <c r="F779" i="11"/>
  <c r="G779" i="11" s="1"/>
  <c r="F778" i="11"/>
  <c r="G778" i="11" s="1"/>
  <c r="F777" i="11"/>
  <c r="G777" i="11" s="1"/>
  <c r="F776" i="11"/>
  <c r="G776" i="11" s="1"/>
  <c r="F775" i="11"/>
  <c r="G775" i="11" s="1"/>
  <c r="F774" i="11"/>
  <c r="G774" i="11" s="1"/>
  <c r="F773" i="11"/>
  <c r="G773" i="11" s="1"/>
  <c r="F772" i="11"/>
  <c r="G772" i="11" s="1"/>
  <c r="F771" i="11"/>
  <c r="G771" i="11" s="1"/>
  <c r="F770" i="11"/>
  <c r="G770" i="11" s="1"/>
  <c r="F769" i="11"/>
  <c r="G769" i="11" s="1"/>
  <c r="F768" i="11"/>
  <c r="G768" i="11" s="1"/>
  <c r="F767" i="11"/>
  <c r="G767" i="11" s="1"/>
  <c r="F766" i="11"/>
  <c r="G766" i="11" s="1"/>
  <c r="F765" i="11"/>
  <c r="G765" i="11" s="1"/>
  <c r="F764" i="11"/>
  <c r="G764" i="11" s="1"/>
  <c r="F763" i="11"/>
  <c r="G763" i="11" s="1"/>
  <c r="F762" i="11"/>
  <c r="G762" i="11" s="1"/>
  <c r="F761" i="11"/>
  <c r="G761" i="11" s="1"/>
  <c r="F760" i="11"/>
  <c r="G760" i="11" s="1"/>
  <c r="F759" i="11"/>
  <c r="G759" i="11" s="1"/>
  <c r="F758" i="11"/>
  <c r="G758" i="11" s="1"/>
  <c r="F757" i="11"/>
  <c r="G757" i="11" s="1"/>
  <c r="F756" i="11"/>
  <c r="G756" i="11" s="1"/>
  <c r="F755" i="11"/>
  <c r="G755" i="11" s="1"/>
  <c r="F754" i="11"/>
  <c r="G754" i="11" s="1"/>
  <c r="F753" i="11"/>
  <c r="G753" i="11" s="1"/>
  <c r="F752" i="11"/>
  <c r="G752" i="11" s="1"/>
  <c r="F751" i="11"/>
  <c r="G751" i="11" s="1"/>
  <c r="F750" i="11"/>
  <c r="G750" i="11" s="1"/>
  <c r="F749" i="11"/>
  <c r="G749" i="11" s="1"/>
  <c r="F748" i="11"/>
  <c r="G748" i="11" s="1"/>
  <c r="F747" i="11"/>
  <c r="G747" i="11" s="1"/>
  <c r="F746" i="11"/>
  <c r="G746" i="11" s="1"/>
  <c r="F745" i="11"/>
  <c r="G745" i="11" s="1"/>
  <c r="F744" i="11"/>
  <c r="G744" i="11" s="1"/>
  <c r="F743" i="11"/>
  <c r="G743" i="11" s="1"/>
  <c r="F742" i="11"/>
  <c r="G742" i="11" s="1"/>
  <c r="F741" i="11"/>
  <c r="G741" i="11" s="1"/>
  <c r="F740" i="11"/>
  <c r="G740" i="11" s="1"/>
  <c r="F739" i="11"/>
  <c r="G739" i="11" s="1"/>
  <c r="F738" i="11"/>
  <c r="G738" i="11" s="1"/>
  <c r="F737" i="11"/>
  <c r="G737" i="11" s="1"/>
  <c r="F736" i="11"/>
  <c r="G736" i="11" s="1"/>
  <c r="F735" i="11"/>
  <c r="G735" i="11" s="1"/>
  <c r="F734" i="11"/>
  <c r="G734" i="11" s="1"/>
  <c r="F733" i="11"/>
  <c r="G733" i="11" s="1"/>
  <c r="F732" i="11"/>
  <c r="G732" i="11" s="1"/>
  <c r="F731" i="11"/>
  <c r="G731" i="11" s="1"/>
  <c r="F730" i="11"/>
  <c r="G730" i="11" s="1"/>
  <c r="F729" i="11"/>
  <c r="G729" i="11" s="1"/>
  <c r="F728" i="11"/>
  <c r="G728" i="11" s="1"/>
  <c r="F727" i="11"/>
  <c r="G727" i="11" s="1"/>
  <c r="F726" i="11"/>
  <c r="G726" i="11" s="1"/>
  <c r="F725" i="11"/>
  <c r="G725" i="11" s="1"/>
  <c r="F724" i="11"/>
  <c r="G724" i="11" s="1"/>
  <c r="F723" i="11"/>
  <c r="G723" i="11" s="1"/>
  <c r="F722" i="11"/>
  <c r="G722" i="11" s="1"/>
  <c r="F721" i="11"/>
  <c r="G721" i="11" s="1"/>
  <c r="F720" i="11"/>
  <c r="G720" i="11" s="1"/>
  <c r="F719" i="11"/>
  <c r="G719" i="11" s="1"/>
  <c r="F718" i="11"/>
  <c r="G718" i="11" s="1"/>
  <c r="F717" i="11"/>
  <c r="G717" i="11" s="1"/>
  <c r="F716" i="11"/>
  <c r="G716" i="11" s="1"/>
  <c r="F715" i="11"/>
  <c r="G715" i="11" s="1"/>
  <c r="F714" i="11"/>
  <c r="G714" i="11" s="1"/>
  <c r="F713" i="11"/>
  <c r="G713" i="11" s="1"/>
  <c r="F712" i="11"/>
  <c r="G712" i="11" s="1"/>
  <c r="F711" i="11"/>
  <c r="G711" i="11" s="1"/>
  <c r="F710" i="11"/>
  <c r="G710" i="11" s="1"/>
  <c r="F709" i="11"/>
  <c r="G709" i="11" s="1"/>
  <c r="F708" i="11"/>
  <c r="G708" i="11" s="1"/>
  <c r="F707" i="11"/>
  <c r="G707" i="11" s="1"/>
  <c r="F706" i="11"/>
  <c r="G706" i="11" s="1"/>
  <c r="F705" i="11"/>
  <c r="G705" i="11" s="1"/>
  <c r="F704" i="11"/>
  <c r="G704" i="11" s="1"/>
  <c r="F703" i="11"/>
  <c r="G703" i="11" s="1"/>
  <c r="F702" i="11"/>
  <c r="G702" i="11" s="1"/>
  <c r="F701" i="11"/>
  <c r="G701" i="11" s="1"/>
  <c r="F700" i="11"/>
  <c r="G700" i="11" s="1"/>
  <c r="F699" i="11"/>
  <c r="G699" i="11" s="1"/>
  <c r="F698" i="11"/>
  <c r="G698" i="11" s="1"/>
  <c r="F697" i="11"/>
  <c r="G697" i="11" s="1"/>
  <c r="F696" i="11"/>
  <c r="G696" i="11" s="1"/>
  <c r="F695" i="11"/>
  <c r="G695" i="11" s="1"/>
  <c r="F694" i="11"/>
  <c r="G694" i="11" s="1"/>
  <c r="F693" i="11"/>
  <c r="G693" i="11" s="1"/>
  <c r="F692" i="11"/>
  <c r="G692" i="11" s="1"/>
  <c r="F691" i="11"/>
  <c r="G691" i="11" s="1"/>
  <c r="F690" i="11"/>
  <c r="G690" i="11" s="1"/>
  <c r="F689" i="11"/>
  <c r="G689" i="11" s="1"/>
  <c r="F688" i="11"/>
  <c r="G688" i="11" s="1"/>
  <c r="F687" i="11"/>
  <c r="G687" i="11" s="1"/>
  <c r="F686" i="11"/>
  <c r="G686" i="11" s="1"/>
  <c r="F685" i="11"/>
  <c r="G685" i="11" s="1"/>
  <c r="F684" i="11"/>
  <c r="G684" i="11" s="1"/>
  <c r="F683" i="11"/>
  <c r="G683" i="11" s="1"/>
  <c r="F682" i="11"/>
  <c r="G682" i="11" s="1"/>
  <c r="F681" i="11"/>
  <c r="G681" i="11" s="1"/>
  <c r="F680" i="11"/>
  <c r="G680" i="11" s="1"/>
  <c r="F679" i="11"/>
  <c r="G679" i="11" s="1"/>
  <c r="F678" i="11"/>
  <c r="G678" i="11" s="1"/>
  <c r="F677" i="11"/>
  <c r="G677" i="11" s="1"/>
  <c r="F676" i="11"/>
  <c r="G676" i="11" s="1"/>
  <c r="F675" i="11"/>
  <c r="G675" i="11" s="1"/>
  <c r="F674" i="11"/>
  <c r="G674" i="11" s="1"/>
  <c r="F673" i="11"/>
  <c r="G673" i="11" s="1"/>
  <c r="F672" i="11"/>
  <c r="G672" i="11" s="1"/>
  <c r="F671" i="11"/>
  <c r="G671" i="11" s="1"/>
  <c r="F670" i="11"/>
  <c r="G670" i="11" s="1"/>
  <c r="F669" i="11"/>
  <c r="G669" i="11" s="1"/>
  <c r="F668" i="11"/>
  <c r="G668" i="11" s="1"/>
  <c r="F667" i="11"/>
  <c r="G667" i="11" s="1"/>
  <c r="F666" i="11"/>
  <c r="G666" i="11" s="1"/>
  <c r="F665" i="11"/>
  <c r="G665" i="11" s="1"/>
  <c r="F664" i="11"/>
  <c r="G664" i="11" s="1"/>
  <c r="F663" i="11"/>
  <c r="G663" i="11" s="1"/>
  <c r="F662" i="11"/>
  <c r="G662" i="11" s="1"/>
  <c r="F661" i="11"/>
  <c r="G661" i="11" s="1"/>
  <c r="F660" i="11"/>
  <c r="G660" i="11" s="1"/>
  <c r="F659" i="11"/>
  <c r="G659" i="11" s="1"/>
  <c r="F658" i="11"/>
  <c r="G658" i="11" s="1"/>
  <c r="F657" i="11"/>
  <c r="G657" i="11" s="1"/>
  <c r="F656" i="11"/>
  <c r="G656" i="11" s="1"/>
  <c r="F655" i="11"/>
  <c r="G655" i="11" s="1"/>
  <c r="F654" i="11"/>
  <c r="G654" i="11" s="1"/>
  <c r="F653" i="11"/>
  <c r="G653" i="11" s="1"/>
  <c r="F652" i="11"/>
  <c r="G652" i="11" s="1"/>
  <c r="F651" i="11"/>
  <c r="G651" i="11" s="1"/>
  <c r="F650" i="11"/>
  <c r="G650" i="11" s="1"/>
  <c r="F649" i="11"/>
  <c r="G649" i="11" s="1"/>
  <c r="F648" i="11"/>
  <c r="G648" i="11" s="1"/>
  <c r="F647" i="11"/>
  <c r="G647" i="11" s="1"/>
  <c r="F646" i="11"/>
  <c r="G646" i="11" s="1"/>
  <c r="F645" i="11"/>
  <c r="G645" i="11" s="1"/>
  <c r="F644" i="11"/>
  <c r="G644" i="11" s="1"/>
  <c r="F643" i="11"/>
  <c r="G643" i="11" s="1"/>
  <c r="F642" i="11"/>
  <c r="G642" i="11" s="1"/>
  <c r="F641" i="11"/>
  <c r="G641" i="11" s="1"/>
  <c r="F640" i="11"/>
  <c r="G640" i="11" s="1"/>
  <c r="F639" i="11"/>
  <c r="G639" i="11" s="1"/>
  <c r="F638" i="11"/>
  <c r="G638" i="11" s="1"/>
  <c r="F637" i="11"/>
  <c r="G637" i="11" s="1"/>
  <c r="F636" i="11"/>
  <c r="G636" i="11" s="1"/>
  <c r="F635" i="11"/>
  <c r="G635" i="11" s="1"/>
  <c r="F634" i="11"/>
  <c r="G634" i="11" s="1"/>
  <c r="F633" i="11"/>
  <c r="G633" i="11" s="1"/>
  <c r="F632" i="11"/>
  <c r="G632" i="11" s="1"/>
  <c r="F631" i="11"/>
  <c r="G631" i="11" s="1"/>
  <c r="F630" i="11"/>
  <c r="G630" i="11" s="1"/>
  <c r="F629" i="11"/>
  <c r="G629" i="11" s="1"/>
  <c r="F628" i="11"/>
  <c r="G628" i="11" s="1"/>
  <c r="F627" i="11"/>
  <c r="G627" i="11" s="1"/>
  <c r="F626" i="11"/>
  <c r="G626" i="11" s="1"/>
  <c r="F625" i="11"/>
  <c r="G625" i="11" s="1"/>
  <c r="F624" i="11"/>
  <c r="G624" i="11" s="1"/>
  <c r="F623" i="11"/>
  <c r="G623" i="11" s="1"/>
  <c r="F622" i="11"/>
  <c r="G622" i="11" s="1"/>
  <c r="F621" i="11"/>
  <c r="G621" i="11" s="1"/>
  <c r="F620" i="11"/>
  <c r="G620" i="11" s="1"/>
  <c r="F619" i="11"/>
  <c r="G619" i="11" s="1"/>
  <c r="F618" i="11"/>
  <c r="G618" i="11" s="1"/>
  <c r="F617" i="11"/>
  <c r="G617" i="11" s="1"/>
  <c r="F616" i="11"/>
  <c r="G616" i="11" s="1"/>
  <c r="F615" i="11"/>
  <c r="G615" i="11" s="1"/>
  <c r="F614" i="11"/>
  <c r="G614" i="11" s="1"/>
  <c r="F613" i="11"/>
  <c r="G613" i="11" s="1"/>
  <c r="F612" i="11"/>
  <c r="G612" i="11" s="1"/>
  <c r="F611" i="11"/>
  <c r="G611" i="11" s="1"/>
  <c r="F610" i="11"/>
  <c r="G610" i="11" s="1"/>
  <c r="F609" i="11"/>
  <c r="G609" i="11" s="1"/>
  <c r="F608" i="11"/>
  <c r="G608" i="11" s="1"/>
  <c r="F607" i="11"/>
  <c r="G607" i="11" s="1"/>
  <c r="F606" i="11"/>
  <c r="G606" i="11" s="1"/>
  <c r="F605" i="11"/>
  <c r="G605" i="11" s="1"/>
  <c r="F604" i="11"/>
  <c r="G604" i="11" s="1"/>
  <c r="F603" i="11"/>
  <c r="G603" i="11" s="1"/>
  <c r="F602" i="11"/>
  <c r="G602" i="11" s="1"/>
  <c r="F601" i="11"/>
  <c r="G601" i="11" s="1"/>
  <c r="F600" i="11"/>
  <c r="G600" i="11" s="1"/>
  <c r="F599" i="11"/>
  <c r="G599" i="11" s="1"/>
  <c r="F598" i="11"/>
  <c r="G598" i="11" s="1"/>
  <c r="F597" i="11"/>
  <c r="G597" i="11" s="1"/>
  <c r="F596" i="11"/>
  <c r="G596" i="11" s="1"/>
  <c r="F595" i="11"/>
  <c r="G595" i="11" s="1"/>
  <c r="F594" i="11"/>
  <c r="G594" i="11" s="1"/>
  <c r="F593" i="11"/>
  <c r="G593" i="11" s="1"/>
  <c r="F592" i="11"/>
  <c r="G592" i="11" s="1"/>
  <c r="F591" i="11"/>
  <c r="G591" i="11" s="1"/>
  <c r="F590" i="11"/>
  <c r="G590" i="11" s="1"/>
  <c r="F589" i="11"/>
  <c r="G589" i="11" s="1"/>
  <c r="F588" i="11"/>
  <c r="G588" i="11" s="1"/>
  <c r="F587" i="11"/>
  <c r="G587" i="11" s="1"/>
  <c r="F586" i="11"/>
  <c r="G586" i="11" s="1"/>
  <c r="F585" i="11"/>
  <c r="G585" i="11" s="1"/>
  <c r="F584" i="11"/>
  <c r="G584" i="11" s="1"/>
  <c r="F583" i="11"/>
  <c r="G583" i="11" s="1"/>
  <c r="F582" i="11"/>
  <c r="G582" i="11" s="1"/>
  <c r="F581" i="11"/>
  <c r="G581" i="11" s="1"/>
  <c r="F580" i="11"/>
  <c r="G580" i="11" s="1"/>
  <c r="F579" i="11"/>
  <c r="G579" i="11" s="1"/>
  <c r="F578" i="11"/>
  <c r="G578" i="11" s="1"/>
  <c r="F577" i="11"/>
  <c r="G577" i="11" s="1"/>
  <c r="F576" i="11"/>
  <c r="G576" i="11" s="1"/>
  <c r="F575" i="11"/>
  <c r="G575" i="11" s="1"/>
  <c r="F574" i="11"/>
  <c r="G574" i="11" s="1"/>
  <c r="F573" i="11"/>
  <c r="G573" i="11" s="1"/>
  <c r="F572" i="11"/>
  <c r="G572" i="11" s="1"/>
  <c r="F571" i="11"/>
  <c r="G571" i="11" s="1"/>
  <c r="F570" i="11"/>
  <c r="G570" i="11" s="1"/>
  <c r="F569" i="11"/>
  <c r="G569" i="11" s="1"/>
  <c r="F568" i="11"/>
  <c r="G568" i="11" s="1"/>
  <c r="F567" i="11"/>
  <c r="G567" i="11" s="1"/>
  <c r="F566" i="11"/>
  <c r="G566" i="11" s="1"/>
  <c r="F565" i="11"/>
  <c r="G565" i="11" s="1"/>
  <c r="F564" i="11"/>
  <c r="G564" i="11" s="1"/>
  <c r="F563" i="11"/>
  <c r="G563" i="11" s="1"/>
  <c r="F562" i="11"/>
  <c r="G562" i="11" s="1"/>
  <c r="F561" i="11"/>
  <c r="G561" i="11" s="1"/>
  <c r="F560" i="11"/>
  <c r="G560" i="11" s="1"/>
  <c r="F559" i="11"/>
  <c r="G559" i="11" s="1"/>
  <c r="F558" i="11"/>
  <c r="G558" i="11" s="1"/>
  <c r="F557" i="11"/>
  <c r="G557" i="11" s="1"/>
  <c r="F556" i="11"/>
  <c r="G556" i="11" s="1"/>
  <c r="F555" i="11"/>
  <c r="G555" i="11" s="1"/>
  <c r="F554" i="11"/>
  <c r="G554" i="11" s="1"/>
  <c r="F553" i="11"/>
  <c r="G553" i="11" s="1"/>
  <c r="F552" i="11"/>
  <c r="G552" i="11" s="1"/>
  <c r="F551" i="11"/>
  <c r="G551" i="11" s="1"/>
  <c r="F550" i="11"/>
  <c r="G550" i="11" s="1"/>
  <c r="F549" i="11"/>
  <c r="G549" i="11" s="1"/>
  <c r="F548" i="11"/>
  <c r="G548" i="11" s="1"/>
  <c r="F547" i="11"/>
  <c r="G547" i="11" s="1"/>
  <c r="F546" i="11"/>
  <c r="G546" i="11" s="1"/>
  <c r="F545" i="11"/>
  <c r="G545" i="11" s="1"/>
  <c r="F544" i="11"/>
  <c r="G544" i="11" s="1"/>
  <c r="F543" i="11"/>
  <c r="G543" i="11" s="1"/>
  <c r="F542" i="11"/>
  <c r="G542" i="11" s="1"/>
  <c r="F541" i="11"/>
  <c r="G541" i="11" s="1"/>
  <c r="F540" i="11"/>
  <c r="G540" i="11" s="1"/>
  <c r="F539" i="11"/>
  <c r="G539" i="11" s="1"/>
  <c r="F538" i="11"/>
  <c r="G538" i="11" s="1"/>
  <c r="F537" i="11"/>
  <c r="G537" i="11" s="1"/>
  <c r="F536" i="11"/>
  <c r="G536" i="11" s="1"/>
  <c r="F535" i="11"/>
  <c r="G535" i="11" s="1"/>
  <c r="F534" i="11"/>
  <c r="G534" i="11" s="1"/>
  <c r="F533" i="11"/>
  <c r="G533" i="11" s="1"/>
  <c r="F532" i="11"/>
  <c r="G532" i="11" s="1"/>
  <c r="F531" i="11"/>
  <c r="G531" i="11" s="1"/>
  <c r="F530" i="11"/>
  <c r="G530" i="11" s="1"/>
  <c r="F529" i="11"/>
  <c r="G529" i="11" s="1"/>
  <c r="F528" i="11"/>
  <c r="G528" i="11" s="1"/>
  <c r="F527" i="11"/>
  <c r="G527" i="11" s="1"/>
  <c r="F526" i="11"/>
  <c r="G526" i="11" s="1"/>
  <c r="F525" i="11"/>
  <c r="G525" i="11" s="1"/>
  <c r="F524" i="11"/>
  <c r="G524" i="11" s="1"/>
  <c r="F523" i="11"/>
  <c r="G523" i="11" s="1"/>
  <c r="F522" i="11"/>
  <c r="G522" i="11" s="1"/>
  <c r="F521" i="11"/>
  <c r="G521" i="11" s="1"/>
  <c r="F520" i="11"/>
  <c r="G520" i="11" s="1"/>
  <c r="F519" i="11"/>
  <c r="G519" i="11" s="1"/>
  <c r="F518" i="11"/>
  <c r="G518" i="11" s="1"/>
  <c r="F517" i="11"/>
  <c r="G517" i="11" s="1"/>
  <c r="F516" i="11"/>
  <c r="G516" i="11" s="1"/>
  <c r="F515" i="11"/>
  <c r="G515" i="11" s="1"/>
  <c r="F514" i="11"/>
  <c r="G514" i="11" s="1"/>
  <c r="F513" i="11"/>
  <c r="G513" i="11" s="1"/>
  <c r="F512" i="11"/>
  <c r="G512" i="11" s="1"/>
  <c r="F511" i="11"/>
  <c r="G511" i="11" s="1"/>
  <c r="F510" i="11"/>
  <c r="G510" i="11" s="1"/>
  <c r="F509" i="11"/>
  <c r="G509" i="11" s="1"/>
  <c r="F508" i="11"/>
  <c r="G508" i="11" s="1"/>
  <c r="F507" i="11"/>
  <c r="G507" i="11" s="1"/>
  <c r="F506" i="11"/>
  <c r="G506" i="11" s="1"/>
  <c r="F505" i="11"/>
  <c r="G505" i="11" s="1"/>
  <c r="F504" i="11"/>
  <c r="G504" i="11" s="1"/>
  <c r="F503" i="11"/>
  <c r="G503" i="11" s="1"/>
  <c r="F502" i="11"/>
  <c r="G502" i="11" s="1"/>
  <c r="F501" i="11"/>
  <c r="G501" i="11" s="1"/>
  <c r="F500" i="11"/>
  <c r="G500" i="11" s="1"/>
  <c r="F499" i="11"/>
  <c r="G499" i="11" s="1"/>
  <c r="F498" i="11"/>
  <c r="G498" i="11" s="1"/>
  <c r="F497" i="11"/>
  <c r="G497" i="11" s="1"/>
  <c r="F496" i="11"/>
  <c r="G496" i="11" s="1"/>
  <c r="F495" i="11"/>
  <c r="G495" i="11" s="1"/>
  <c r="F494" i="11"/>
  <c r="G494" i="11" s="1"/>
  <c r="F493" i="11"/>
  <c r="G493" i="11" s="1"/>
  <c r="F492" i="11"/>
  <c r="G492" i="11" s="1"/>
  <c r="F491" i="11"/>
  <c r="G491" i="11" s="1"/>
  <c r="F490" i="11"/>
  <c r="G490" i="11" s="1"/>
  <c r="F489" i="11"/>
  <c r="G489" i="11" s="1"/>
  <c r="F488" i="11"/>
  <c r="G488" i="11" s="1"/>
  <c r="F487" i="11"/>
  <c r="G487" i="11" s="1"/>
  <c r="F486" i="11"/>
  <c r="G486" i="11" s="1"/>
  <c r="F485" i="11"/>
  <c r="G485" i="11" s="1"/>
  <c r="F484" i="11"/>
  <c r="G484" i="11" s="1"/>
  <c r="F483" i="11"/>
  <c r="G483" i="11" s="1"/>
  <c r="F482" i="11"/>
  <c r="G482" i="11" s="1"/>
  <c r="F481" i="11"/>
  <c r="G481" i="11" s="1"/>
  <c r="F480" i="11"/>
  <c r="G480" i="11" s="1"/>
  <c r="F479" i="11"/>
  <c r="G479" i="11" s="1"/>
  <c r="F478" i="11"/>
  <c r="G478" i="11" s="1"/>
  <c r="F477" i="11"/>
  <c r="G477" i="11" s="1"/>
  <c r="F476" i="11"/>
  <c r="G476" i="11" s="1"/>
  <c r="F475" i="11"/>
  <c r="G475" i="11" s="1"/>
  <c r="F474" i="11"/>
  <c r="G474" i="11" s="1"/>
  <c r="F473" i="11"/>
  <c r="G473" i="11" s="1"/>
  <c r="F472" i="11"/>
  <c r="G472" i="11" s="1"/>
  <c r="F471" i="11"/>
  <c r="G471" i="11" s="1"/>
  <c r="F470" i="11"/>
  <c r="G470" i="11" s="1"/>
  <c r="F469" i="11"/>
  <c r="G469" i="11" s="1"/>
  <c r="F468" i="11"/>
  <c r="G468" i="11" s="1"/>
  <c r="F467" i="11"/>
  <c r="G467" i="11" s="1"/>
  <c r="F466" i="11"/>
  <c r="G466" i="11" s="1"/>
  <c r="F465" i="11"/>
  <c r="G465" i="11" s="1"/>
  <c r="F464" i="11"/>
  <c r="G464" i="11" s="1"/>
  <c r="F463" i="11"/>
  <c r="G463" i="11" s="1"/>
  <c r="F462" i="11"/>
  <c r="G462" i="11" s="1"/>
  <c r="F461" i="11"/>
  <c r="G461" i="11" s="1"/>
  <c r="F460" i="11"/>
  <c r="G460" i="11" s="1"/>
  <c r="F459" i="11"/>
  <c r="G459" i="11" s="1"/>
  <c r="F458" i="11"/>
  <c r="G458" i="11" s="1"/>
  <c r="F457" i="11"/>
  <c r="G457" i="11" s="1"/>
  <c r="F456" i="11"/>
  <c r="G456" i="11" s="1"/>
  <c r="F455" i="11"/>
  <c r="G455" i="11" s="1"/>
  <c r="F454" i="11"/>
  <c r="G454" i="11" s="1"/>
  <c r="F453" i="11"/>
  <c r="G453" i="11" s="1"/>
  <c r="F452" i="11"/>
  <c r="G452" i="11" s="1"/>
  <c r="F451" i="11"/>
  <c r="G451" i="11" s="1"/>
  <c r="F450" i="11"/>
  <c r="G450" i="11" s="1"/>
  <c r="F449" i="11"/>
  <c r="G449" i="11" s="1"/>
  <c r="F448" i="11"/>
  <c r="G448" i="11" s="1"/>
  <c r="F447" i="11"/>
  <c r="G447" i="11" s="1"/>
  <c r="F446" i="11"/>
  <c r="G446" i="11" s="1"/>
  <c r="F445" i="11"/>
  <c r="G445" i="11" s="1"/>
  <c r="F444" i="11"/>
  <c r="G444" i="11" s="1"/>
  <c r="F443" i="11"/>
  <c r="G443" i="11" s="1"/>
  <c r="F442" i="11"/>
  <c r="G442" i="11" s="1"/>
  <c r="F441" i="11"/>
  <c r="G441" i="11" s="1"/>
  <c r="F440" i="11"/>
  <c r="G440" i="11" s="1"/>
  <c r="F439" i="11"/>
  <c r="G439" i="11" s="1"/>
  <c r="F438" i="11"/>
  <c r="G438" i="11" s="1"/>
  <c r="F437" i="11"/>
  <c r="G437" i="11" s="1"/>
  <c r="F436" i="11"/>
  <c r="G436" i="11" s="1"/>
  <c r="F435" i="11"/>
  <c r="G435" i="11" s="1"/>
  <c r="F434" i="11"/>
  <c r="G434" i="11" s="1"/>
  <c r="F433" i="11"/>
  <c r="G433" i="11" s="1"/>
  <c r="F432" i="11"/>
  <c r="G432" i="11" s="1"/>
  <c r="F431" i="11"/>
  <c r="G431" i="11" s="1"/>
  <c r="F430" i="11"/>
  <c r="G430" i="11" s="1"/>
  <c r="F429" i="11"/>
  <c r="G429" i="11" s="1"/>
  <c r="F428" i="11"/>
  <c r="G428" i="11" s="1"/>
  <c r="F427" i="11"/>
  <c r="G427" i="11" s="1"/>
  <c r="F426" i="11"/>
  <c r="G426" i="11" s="1"/>
  <c r="F425" i="11"/>
  <c r="G425" i="11" s="1"/>
  <c r="F424" i="11"/>
  <c r="G424" i="11" s="1"/>
  <c r="F423" i="11"/>
  <c r="G423" i="11" s="1"/>
  <c r="F422" i="11"/>
  <c r="G422" i="11" s="1"/>
  <c r="F421" i="11"/>
  <c r="G421" i="11" s="1"/>
  <c r="F420" i="11"/>
  <c r="G420" i="11" s="1"/>
  <c r="F419" i="11"/>
  <c r="G419" i="11" s="1"/>
  <c r="F418" i="11"/>
  <c r="G418" i="11" s="1"/>
  <c r="F417" i="11"/>
  <c r="G417" i="11" s="1"/>
  <c r="F416" i="11"/>
  <c r="G416" i="11" s="1"/>
  <c r="F415" i="11"/>
  <c r="G415" i="11" s="1"/>
  <c r="F414" i="11"/>
  <c r="G414" i="11" s="1"/>
  <c r="F413" i="11"/>
  <c r="G413" i="11" s="1"/>
  <c r="F412" i="11"/>
  <c r="G412" i="11" s="1"/>
  <c r="F411" i="11"/>
  <c r="G411" i="11" s="1"/>
  <c r="F410" i="11"/>
  <c r="G410" i="11" s="1"/>
  <c r="F409" i="11"/>
  <c r="G409" i="11" s="1"/>
  <c r="F408" i="11"/>
  <c r="G408" i="11" s="1"/>
  <c r="F407" i="11"/>
  <c r="G407" i="11" s="1"/>
  <c r="F406" i="11"/>
  <c r="G406" i="11" s="1"/>
  <c r="F405" i="11"/>
  <c r="G405" i="11" s="1"/>
  <c r="F404" i="11"/>
  <c r="G404" i="11" s="1"/>
  <c r="F403" i="11"/>
  <c r="G403" i="11" s="1"/>
  <c r="F402" i="11"/>
  <c r="G402" i="11" s="1"/>
  <c r="F401" i="11"/>
  <c r="G401" i="11" s="1"/>
  <c r="F400" i="11"/>
  <c r="G400" i="11" s="1"/>
  <c r="F399" i="11"/>
  <c r="G399" i="11" s="1"/>
  <c r="F398" i="11"/>
  <c r="G398" i="11" s="1"/>
  <c r="F397" i="11"/>
  <c r="G397" i="11" s="1"/>
  <c r="F396" i="11"/>
  <c r="G396" i="11" s="1"/>
  <c r="F395" i="11"/>
  <c r="G395" i="11" s="1"/>
  <c r="F394" i="11"/>
  <c r="G394" i="11" s="1"/>
  <c r="F393" i="11"/>
  <c r="G393" i="11" s="1"/>
  <c r="F392" i="11"/>
  <c r="G392" i="11" s="1"/>
  <c r="F391" i="11"/>
  <c r="G391" i="11" s="1"/>
  <c r="F390" i="11"/>
  <c r="G390" i="11" s="1"/>
  <c r="F389" i="11"/>
  <c r="G389" i="11" s="1"/>
  <c r="F388" i="11"/>
  <c r="G388" i="11" s="1"/>
  <c r="F387" i="11"/>
  <c r="G387" i="11" s="1"/>
  <c r="F386" i="11"/>
  <c r="G386" i="11" s="1"/>
  <c r="F385" i="11"/>
  <c r="G385" i="11" s="1"/>
  <c r="F384" i="11"/>
  <c r="G384" i="11" s="1"/>
  <c r="F383" i="11"/>
  <c r="G383" i="11" s="1"/>
  <c r="F382" i="11"/>
  <c r="G382" i="11" s="1"/>
  <c r="F381" i="11"/>
  <c r="G381" i="11" s="1"/>
  <c r="F380" i="11"/>
  <c r="G380" i="11" s="1"/>
  <c r="F379" i="11"/>
  <c r="G379" i="11" s="1"/>
  <c r="F378" i="11"/>
  <c r="G378" i="11" s="1"/>
  <c r="F377" i="11"/>
  <c r="G377" i="11" s="1"/>
  <c r="F376" i="11"/>
  <c r="G376" i="11" s="1"/>
  <c r="F375" i="11"/>
  <c r="G375" i="11" s="1"/>
  <c r="F374" i="11"/>
  <c r="G374" i="11" s="1"/>
  <c r="F373" i="11"/>
  <c r="G373" i="11" s="1"/>
  <c r="F372" i="11"/>
  <c r="G372" i="11" s="1"/>
  <c r="F371" i="11"/>
  <c r="G371" i="11" s="1"/>
  <c r="F370" i="11"/>
  <c r="G370" i="11" s="1"/>
  <c r="F369" i="11"/>
  <c r="G369" i="11" s="1"/>
  <c r="F368" i="11"/>
  <c r="G368" i="11" s="1"/>
  <c r="F367" i="11"/>
  <c r="G367" i="11" s="1"/>
  <c r="F366" i="11"/>
  <c r="G366" i="11" s="1"/>
  <c r="F365" i="11"/>
  <c r="G365" i="11" s="1"/>
  <c r="F364" i="11"/>
  <c r="G364" i="11" s="1"/>
  <c r="F363" i="11"/>
  <c r="G363" i="11" s="1"/>
  <c r="F362" i="11"/>
  <c r="G362" i="11" s="1"/>
  <c r="F361" i="11"/>
  <c r="G361" i="11" s="1"/>
  <c r="F360" i="11"/>
  <c r="G360" i="11" s="1"/>
  <c r="F359" i="11"/>
  <c r="G359" i="11" s="1"/>
  <c r="F358" i="11"/>
  <c r="G358" i="11" s="1"/>
  <c r="F357" i="11"/>
  <c r="G357" i="11" s="1"/>
  <c r="F356" i="11"/>
  <c r="G356" i="11" s="1"/>
  <c r="F355" i="11"/>
  <c r="G355" i="11" s="1"/>
  <c r="F354" i="11"/>
  <c r="G354" i="11" s="1"/>
  <c r="F353" i="11"/>
  <c r="G353" i="11" s="1"/>
  <c r="F352" i="11"/>
  <c r="G352" i="11" s="1"/>
  <c r="F351" i="11"/>
  <c r="G351" i="11" s="1"/>
  <c r="F350" i="11"/>
  <c r="G350" i="11" s="1"/>
  <c r="F349" i="11"/>
  <c r="G349" i="11" s="1"/>
  <c r="F348" i="11"/>
  <c r="G348" i="11" s="1"/>
  <c r="F347" i="11"/>
  <c r="G347" i="11" s="1"/>
  <c r="F346" i="11"/>
  <c r="G346" i="11" s="1"/>
  <c r="F345" i="11"/>
  <c r="G345" i="11" s="1"/>
  <c r="F344" i="11"/>
  <c r="G344" i="11" s="1"/>
  <c r="F343" i="11"/>
  <c r="G343" i="11" s="1"/>
  <c r="F342" i="11"/>
  <c r="G342" i="11" s="1"/>
  <c r="F341" i="11"/>
  <c r="G341" i="11" s="1"/>
  <c r="F340" i="11"/>
  <c r="G340" i="11" s="1"/>
  <c r="F339" i="11"/>
  <c r="G339" i="11" s="1"/>
  <c r="F338" i="11"/>
  <c r="G338" i="11" s="1"/>
  <c r="F337" i="11"/>
  <c r="G337" i="11" s="1"/>
  <c r="F336" i="11"/>
  <c r="G336" i="11" s="1"/>
  <c r="F335" i="11"/>
  <c r="G335" i="11" s="1"/>
  <c r="F334" i="11"/>
  <c r="G334" i="11" s="1"/>
  <c r="F333" i="11"/>
  <c r="G333" i="11" s="1"/>
  <c r="F332" i="11"/>
  <c r="G332" i="11" s="1"/>
  <c r="F331" i="11"/>
  <c r="G331" i="11" s="1"/>
  <c r="F330" i="11"/>
  <c r="G330" i="11" s="1"/>
  <c r="F329" i="11"/>
  <c r="G329" i="11" s="1"/>
  <c r="F328" i="11"/>
  <c r="G328" i="11" s="1"/>
  <c r="F327" i="11"/>
  <c r="G327" i="11" s="1"/>
  <c r="F326" i="11"/>
  <c r="G326" i="11" s="1"/>
  <c r="F325" i="11"/>
  <c r="G325" i="11" s="1"/>
  <c r="F324" i="11"/>
  <c r="G324" i="11" s="1"/>
  <c r="F323" i="11"/>
  <c r="G323" i="11" s="1"/>
  <c r="F322" i="11"/>
  <c r="G322" i="11" s="1"/>
  <c r="F321" i="11"/>
  <c r="G321" i="11" s="1"/>
  <c r="F320" i="11"/>
  <c r="G320" i="11" s="1"/>
  <c r="F319" i="11"/>
  <c r="G319" i="11" s="1"/>
  <c r="F318" i="11"/>
  <c r="G318" i="11" s="1"/>
  <c r="F317" i="11"/>
  <c r="G317" i="11" s="1"/>
  <c r="F316" i="11"/>
  <c r="G316" i="11" s="1"/>
  <c r="F315" i="11"/>
  <c r="G315" i="11" s="1"/>
  <c r="F314" i="11"/>
  <c r="G314" i="11" s="1"/>
  <c r="F313" i="11"/>
  <c r="G313" i="11" s="1"/>
  <c r="F312" i="11"/>
  <c r="G312" i="11" s="1"/>
  <c r="F311" i="11"/>
  <c r="G311" i="11" s="1"/>
  <c r="F310" i="11"/>
  <c r="G310" i="11" s="1"/>
  <c r="F309" i="11"/>
  <c r="G309" i="11" s="1"/>
  <c r="F308" i="11"/>
  <c r="G308" i="11" s="1"/>
  <c r="F307" i="11"/>
  <c r="G307" i="11" s="1"/>
  <c r="F306" i="11"/>
  <c r="G306" i="11" s="1"/>
  <c r="F305" i="11"/>
  <c r="G305" i="11" s="1"/>
  <c r="F304" i="11"/>
  <c r="G304" i="11" s="1"/>
  <c r="F303" i="11"/>
  <c r="G303" i="11" s="1"/>
  <c r="F302" i="11"/>
  <c r="G302" i="11" s="1"/>
  <c r="F301" i="11"/>
  <c r="G301" i="11" s="1"/>
  <c r="F300" i="11"/>
  <c r="G300" i="11" s="1"/>
  <c r="F299" i="11"/>
  <c r="G299" i="11" s="1"/>
  <c r="F298" i="11"/>
  <c r="G298" i="11" s="1"/>
  <c r="F297" i="11"/>
  <c r="G297" i="11" s="1"/>
  <c r="F296" i="11"/>
  <c r="G296" i="11" s="1"/>
  <c r="F295" i="11"/>
  <c r="G295" i="11" s="1"/>
  <c r="F294" i="11"/>
  <c r="G294" i="11" s="1"/>
  <c r="F293" i="11"/>
  <c r="G293" i="11" s="1"/>
  <c r="F292" i="11"/>
  <c r="G292" i="11" s="1"/>
  <c r="F291" i="11"/>
  <c r="G291" i="11" s="1"/>
  <c r="F290" i="11"/>
  <c r="G290" i="11" s="1"/>
  <c r="F289" i="11"/>
  <c r="G289" i="11" s="1"/>
  <c r="F288" i="11"/>
  <c r="G288" i="11" s="1"/>
  <c r="F287" i="11"/>
  <c r="G287" i="11" s="1"/>
  <c r="F286" i="11"/>
  <c r="G286" i="11" s="1"/>
  <c r="F285" i="11"/>
  <c r="G285" i="11" s="1"/>
  <c r="F284" i="11"/>
  <c r="G284" i="11" s="1"/>
  <c r="F283" i="11"/>
  <c r="G283" i="11" s="1"/>
  <c r="F282" i="11"/>
  <c r="G282" i="11" s="1"/>
  <c r="F281" i="11"/>
  <c r="G281" i="11" s="1"/>
  <c r="F280" i="11"/>
  <c r="G280" i="11" s="1"/>
  <c r="F279" i="11"/>
  <c r="G279" i="11" s="1"/>
  <c r="F278" i="11"/>
  <c r="G278" i="11" s="1"/>
  <c r="F277" i="11"/>
  <c r="G277" i="11" s="1"/>
  <c r="F276" i="11"/>
  <c r="G276" i="11" s="1"/>
  <c r="F275" i="11"/>
  <c r="G275" i="11" s="1"/>
  <c r="F274" i="11"/>
  <c r="G274" i="11" s="1"/>
  <c r="F273" i="11"/>
  <c r="G273" i="11" s="1"/>
  <c r="F272" i="11"/>
  <c r="G272" i="11" s="1"/>
  <c r="F271" i="11"/>
  <c r="G271" i="11" s="1"/>
  <c r="F270" i="11"/>
  <c r="G270" i="11" s="1"/>
  <c r="F269" i="11"/>
  <c r="G269" i="11" s="1"/>
  <c r="F268" i="11"/>
  <c r="G268" i="11" s="1"/>
  <c r="F267" i="11"/>
  <c r="G267" i="11" s="1"/>
  <c r="F266" i="11"/>
  <c r="G266" i="11" s="1"/>
  <c r="F265" i="11"/>
  <c r="G265" i="11" s="1"/>
  <c r="F264" i="11"/>
  <c r="G264" i="11" s="1"/>
  <c r="F263" i="11"/>
  <c r="G263" i="11" s="1"/>
  <c r="F262" i="11"/>
  <c r="G262" i="11" s="1"/>
  <c r="F261" i="11"/>
  <c r="G261" i="11" s="1"/>
  <c r="F260" i="11"/>
  <c r="G260" i="11" s="1"/>
  <c r="F259" i="11"/>
  <c r="G259" i="11" s="1"/>
  <c r="F258" i="11"/>
  <c r="G258" i="11" s="1"/>
  <c r="F257" i="11"/>
  <c r="G257" i="11" s="1"/>
  <c r="F256" i="11"/>
  <c r="G256" i="11" s="1"/>
  <c r="F255" i="11"/>
  <c r="G255" i="11" s="1"/>
  <c r="F254" i="11"/>
  <c r="G254" i="11" s="1"/>
  <c r="F253" i="11"/>
  <c r="G253" i="11" s="1"/>
  <c r="F252" i="11"/>
  <c r="G252" i="11" s="1"/>
  <c r="F251" i="11"/>
  <c r="G251" i="11" s="1"/>
  <c r="F250" i="11"/>
  <c r="G250" i="11" s="1"/>
  <c r="F249" i="11"/>
  <c r="G249" i="11" s="1"/>
  <c r="F248" i="11"/>
  <c r="G248" i="11" s="1"/>
  <c r="F247" i="11"/>
  <c r="G247" i="11" s="1"/>
  <c r="F246" i="11"/>
  <c r="G246" i="11" s="1"/>
  <c r="F245" i="11"/>
  <c r="G245" i="11" s="1"/>
  <c r="F244" i="11"/>
  <c r="G244" i="11" s="1"/>
  <c r="F243" i="11"/>
  <c r="G243" i="11" s="1"/>
  <c r="F242" i="11"/>
  <c r="G242" i="11" s="1"/>
  <c r="F241" i="11"/>
  <c r="G241" i="11" s="1"/>
  <c r="F240" i="11"/>
  <c r="G240" i="11" s="1"/>
  <c r="F239" i="11"/>
  <c r="G239" i="11" s="1"/>
  <c r="F238" i="11"/>
  <c r="G238" i="11" s="1"/>
  <c r="F237" i="11"/>
  <c r="G237" i="11" s="1"/>
  <c r="F236" i="11"/>
  <c r="G236" i="11" s="1"/>
  <c r="F235" i="11"/>
  <c r="G235" i="11" s="1"/>
  <c r="F234" i="11"/>
  <c r="G234" i="11" s="1"/>
  <c r="F233" i="11"/>
  <c r="G233" i="11" s="1"/>
  <c r="F232" i="11"/>
  <c r="G232" i="11" s="1"/>
  <c r="F231" i="11"/>
  <c r="G231" i="11" s="1"/>
  <c r="F230" i="11"/>
  <c r="G230" i="11" s="1"/>
  <c r="F229" i="11"/>
  <c r="G229" i="11" s="1"/>
  <c r="F228" i="11"/>
  <c r="G228" i="11" s="1"/>
  <c r="F227" i="11"/>
  <c r="G227" i="11" s="1"/>
  <c r="F226" i="11"/>
  <c r="G226" i="11" s="1"/>
  <c r="F225" i="11"/>
  <c r="G225" i="11" s="1"/>
  <c r="F224" i="11"/>
  <c r="G224" i="11" s="1"/>
  <c r="F223" i="11"/>
  <c r="G223" i="11" s="1"/>
  <c r="F222" i="11"/>
  <c r="G222" i="11" s="1"/>
  <c r="F221" i="11"/>
  <c r="G221" i="11" s="1"/>
  <c r="F220" i="11"/>
  <c r="G220" i="11" s="1"/>
  <c r="F219" i="11"/>
  <c r="G219" i="11" s="1"/>
  <c r="F218" i="11"/>
  <c r="G218" i="11" s="1"/>
  <c r="F217" i="11"/>
  <c r="G217" i="11" s="1"/>
  <c r="F216" i="11"/>
  <c r="G216" i="11" s="1"/>
  <c r="F215" i="11"/>
  <c r="G215" i="11" s="1"/>
  <c r="F214" i="11"/>
  <c r="G214" i="11" s="1"/>
  <c r="F213" i="11"/>
  <c r="G213" i="11" s="1"/>
  <c r="F212" i="11"/>
  <c r="G212" i="11" s="1"/>
  <c r="F211" i="11"/>
  <c r="G211" i="11" s="1"/>
  <c r="F210" i="11"/>
  <c r="G210" i="11" s="1"/>
  <c r="F209" i="11"/>
  <c r="G209" i="11" s="1"/>
  <c r="F208" i="11"/>
  <c r="G208" i="11" s="1"/>
  <c r="F207" i="11"/>
  <c r="G207" i="11" s="1"/>
  <c r="F206" i="11"/>
  <c r="G206" i="11" s="1"/>
  <c r="F205" i="11"/>
  <c r="G205" i="11" s="1"/>
  <c r="F204" i="11"/>
  <c r="G204" i="11" s="1"/>
  <c r="F203" i="11"/>
  <c r="G203" i="11" s="1"/>
  <c r="F202" i="11"/>
  <c r="G202" i="11" s="1"/>
  <c r="F201" i="11"/>
  <c r="G201" i="11" s="1"/>
  <c r="F200" i="11"/>
  <c r="G200" i="11" s="1"/>
  <c r="F199" i="11"/>
  <c r="G199" i="11" s="1"/>
  <c r="F198" i="11"/>
  <c r="G198" i="11" s="1"/>
  <c r="F197" i="11"/>
  <c r="G197" i="11" s="1"/>
  <c r="F196" i="11"/>
  <c r="G196" i="11" s="1"/>
  <c r="F195" i="11"/>
  <c r="G195" i="11" s="1"/>
  <c r="F194" i="11"/>
  <c r="G194" i="11" s="1"/>
  <c r="F193" i="11"/>
  <c r="G193" i="11" s="1"/>
  <c r="F192" i="11"/>
  <c r="G192" i="11" s="1"/>
  <c r="F191" i="11"/>
  <c r="G191" i="11" s="1"/>
  <c r="F190" i="11"/>
  <c r="G190" i="11" s="1"/>
  <c r="F189" i="11"/>
  <c r="G189" i="11" s="1"/>
  <c r="F188" i="11"/>
  <c r="G188" i="11" s="1"/>
  <c r="F187" i="11"/>
  <c r="G187" i="11" s="1"/>
  <c r="F186" i="11"/>
  <c r="G186" i="11" s="1"/>
  <c r="F185" i="11"/>
  <c r="G185" i="11" s="1"/>
  <c r="F184" i="11"/>
  <c r="G184" i="11" s="1"/>
  <c r="F183" i="11"/>
  <c r="G183" i="11" s="1"/>
  <c r="F182" i="11"/>
  <c r="G182" i="11" s="1"/>
  <c r="F181" i="11"/>
  <c r="G181" i="11" s="1"/>
  <c r="F180" i="11"/>
  <c r="G180" i="11" s="1"/>
  <c r="F179" i="11"/>
  <c r="G179" i="11" s="1"/>
  <c r="F178" i="11"/>
  <c r="G178" i="11" s="1"/>
  <c r="F177" i="11"/>
  <c r="G177" i="11" s="1"/>
  <c r="F176" i="11"/>
  <c r="G176" i="11" s="1"/>
  <c r="F175" i="11"/>
  <c r="G175" i="11" s="1"/>
  <c r="F174" i="11"/>
  <c r="G174" i="11" s="1"/>
  <c r="F173" i="11"/>
  <c r="G173" i="11" s="1"/>
  <c r="F172" i="11"/>
  <c r="G172" i="11" s="1"/>
  <c r="F171" i="11"/>
  <c r="G171" i="11" s="1"/>
  <c r="F170" i="11"/>
  <c r="G170" i="11" s="1"/>
  <c r="F169" i="11"/>
  <c r="G169" i="11" s="1"/>
  <c r="F168" i="11"/>
  <c r="G168" i="11" s="1"/>
  <c r="F167" i="11"/>
  <c r="G167" i="11" s="1"/>
  <c r="F166" i="11"/>
  <c r="G166" i="11" s="1"/>
  <c r="F165" i="11"/>
  <c r="G165" i="11" s="1"/>
  <c r="F164" i="11"/>
  <c r="G164" i="11" s="1"/>
  <c r="F163" i="11"/>
  <c r="G163" i="11" s="1"/>
  <c r="F162" i="11"/>
  <c r="G162" i="11" s="1"/>
  <c r="F161" i="11"/>
  <c r="G161" i="11" s="1"/>
  <c r="F160" i="11"/>
  <c r="G160" i="11" s="1"/>
  <c r="F159" i="11"/>
  <c r="G159" i="11" s="1"/>
  <c r="F158" i="11"/>
  <c r="G158" i="11" s="1"/>
  <c r="F157" i="11"/>
  <c r="G157" i="11" s="1"/>
  <c r="F156" i="11"/>
  <c r="G156" i="11" s="1"/>
  <c r="F155" i="11"/>
  <c r="G155" i="11" s="1"/>
  <c r="F154" i="11"/>
  <c r="G154" i="11" s="1"/>
  <c r="F153" i="11"/>
  <c r="G153" i="11" s="1"/>
  <c r="F152" i="11"/>
  <c r="G152" i="11" s="1"/>
  <c r="F151" i="11"/>
  <c r="G151" i="11" s="1"/>
  <c r="F150" i="11"/>
  <c r="G150" i="11" s="1"/>
  <c r="F149" i="11"/>
  <c r="G149" i="11" s="1"/>
  <c r="F148" i="11"/>
  <c r="G148" i="11" s="1"/>
  <c r="F147" i="11"/>
  <c r="G147" i="11" s="1"/>
  <c r="F146" i="11"/>
  <c r="G146" i="11" s="1"/>
  <c r="F145" i="11"/>
  <c r="G145" i="11" s="1"/>
  <c r="F144" i="11"/>
  <c r="G144" i="11" s="1"/>
  <c r="F143" i="11"/>
  <c r="G143" i="11" s="1"/>
  <c r="F142" i="11"/>
  <c r="G142" i="11" s="1"/>
  <c r="F141" i="11"/>
  <c r="G141" i="11" s="1"/>
  <c r="F140" i="11"/>
  <c r="G140" i="11" s="1"/>
  <c r="F139" i="11"/>
  <c r="G139" i="11" s="1"/>
  <c r="F138" i="11"/>
  <c r="G138" i="11" s="1"/>
  <c r="F137" i="11"/>
  <c r="G137" i="11" s="1"/>
  <c r="F136" i="11"/>
  <c r="G136" i="11" s="1"/>
  <c r="F135" i="11"/>
  <c r="G135" i="11" s="1"/>
  <c r="F134" i="11"/>
  <c r="G134" i="11" s="1"/>
  <c r="F133" i="11"/>
  <c r="G133" i="11" s="1"/>
  <c r="F132" i="11"/>
  <c r="G132" i="11" s="1"/>
  <c r="F131" i="11"/>
  <c r="G131" i="11" s="1"/>
  <c r="F130" i="11"/>
  <c r="G130" i="11" s="1"/>
  <c r="F129" i="11"/>
  <c r="G129" i="11" s="1"/>
  <c r="F128" i="11"/>
  <c r="G128" i="11" s="1"/>
  <c r="F127" i="11"/>
  <c r="G127" i="11" s="1"/>
  <c r="F126" i="11"/>
  <c r="G126" i="11" s="1"/>
  <c r="F125" i="11"/>
  <c r="G125" i="11" s="1"/>
  <c r="F124" i="11"/>
  <c r="G124" i="11" s="1"/>
  <c r="F123" i="11"/>
  <c r="G123" i="11" s="1"/>
  <c r="F122" i="11"/>
  <c r="G122" i="11" s="1"/>
  <c r="F121" i="11"/>
  <c r="G121" i="11" s="1"/>
  <c r="F120" i="11"/>
  <c r="G120" i="11" s="1"/>
  <c r="F119" i="11"/>
  <c r="G119" i="11" s="1"/>
  <c r="F118" i="11"/>
  <c r="G118" i="11" s="1"/>
  <c r="F117" i="11"/>
  <c r="G117" i="11" s="1"/>
  <c r="F116" i="11"/>
  <c r="G116" i="11" s="1"/>
  <c r="F115" i="11"/>
  <c r="G115" i="11" s="1"/>
  <c r="F114" i="11"/>
  <c r="G114" i="11" s="1"/>
  <c r="F113" i="11"/>
  <c r="G113" i="11" s="1"/>
  <c r="F112" i="11"/>
  <c r="G112" i="11" s="1"/>
  <c r="F111" i="11"/>
  <c r="G111" i="11" s="1"/>
  <c r="F110" i="11"/>
  <c r="G110" i="11" s="1"/>
  <c r="F109" i="11"/>
  <c r="G109" i="11" s="1"/>
  <c r="F108" i="11"/>
  <c r="G108" i="11" s="1"/>
  <c r="F107" i="11"/>
  <c r="G107" i="11" s="1"/>
  <c r="F106" i="11"/>
  <c r="G106" i="11" s="1"/>
  <c r="F105" i="11"/>
  <c r="G105" i="11" s="1"/>
  <c r="F104" i="11"/>
  <c r="G104" i="11" s="1"/>
  <c r="F103" i="11"/>
  <c r="G103" i="11" s="1"/>
  <c r="F102" i="11"/>
  <c r="G102" i="11" s="1"/>
  <c r="F101" i="11"/>
  <c r="G101" i="11" s="1"/>
  <c r="F100" i="11"/>
  <c r="G100" i="11" s="1"/>
  <c r="F99" i="11"/>
  <c r="G99" i="11" s="1"/>
  <c r="F98" i="11"/>
  <c r="G98" i="11" s="1"/>
  <c r="F97" i="11"/>
  <c r="G97" i="11" s="1"/>
  <c r="F96" i="11"/>
  <c r="G96" i="11" s="1"/>
  <c r="F95" i="11"/>
  <c r="G95" i="11" s="1"/>
  <c r="F94" i="11"/>
  <c r="G94" i="11" s="1"/>
  <c r="F93" i="11"/>
  <c r="G93" i="11" s="1"/>
  <c r="F92" i="11"/>
  <c r="G92" i="11" s="1"/>
  <c r="F91" i="11"/>
  <c r="G91" i="11" s="1"/>
  <c r="F90" i="11"/>
  <c r="G90" i="11" s="1"/>
  <c r="F89" i="11"/>
  <c r="G89" i="11" s="1"/>
  <c r="F88" i="11"/>
  <c r="G88" i="11" s="1"/>
  <c r="F87" i="11"/>
  <c r="G87" i="11" s="1"/>
  <c r="F86" i="11"/>
  <c r="G86" i="11" s="1"/>
  <c r="F85" i="11"/>
  <c r="G85" i="11" s="1"/>
  <c r="F84" i="11"/>
  <c r="G84" i="11" s="1"/>
  <c r="F83" i="11"/>
  <c r="G83" i="11" s="1"/>
  <c r="F82" i="11"/>
  <c r="G82" i="11" s="1"/>
  <c r="F81" i="11"/>
  <c r="G81" i="11" s="1"/>
  <c r="F80" i="11"/>
  <c r="G80" i="11" s="1"/>
  <c r="F79" i="11"/>
  <c r="G79" i="11" s="1"/>
  <c r="F78" i="11"/>
  <c r="G78" i="11" s="1"/>
  <c r="F77" i="11"/>
  <c r="G77" i="11" s="1"/>
  <c r="F76" i="11"/>
  <c r="G76" i="11" s="1"/>
  <c r="F75" i="11"/>
  <c r="G75" i="11" s="1"/>
  <c r="F74" i="11"/>
  <c r="G74" i="11" s="1"/>
  <c r="F73" i="11"/>
  <c r="G73" i="11" s="1"/>
  <c r="F72" i="11"/>
  <c r="G72" i="11" s="1"/>
  <c r="F71" i="11"/>
  <c r="G71" i="11" s="1"/>
  <c r="F70" i="11"/>
  <c r="G70" i="11" s="1"/>
  <c r="F69" i="11"/>
  <c r="G69" i="11" s="1"/>
  <c r="F68" i="11"/>
  <c r="G68" i="11" s="1"/>
  <c r="F67" i="11"/>
  <c r="G67" i="11" s="1"/>
  <c r="F66" i="11"/>
  <c r="G66" i="11" s="1"/>
  <c r="F65" i="11"/>
  <c r="G65" i="11" s="1"/>
  <c r="F64" i="11"/>
  <c r="G64" i="11" s="1"/>
  <c r="F63" i="11"/>
  <c r="G63" i="11" s="1"/>
  <c r="F62" i="11"/>
  <c r="G62" i="11" s="1"/>
  <c r="F61" i="11"/>
  <c r="G61" i="11" s="1"/>
  <c r="F60" i="11"/>
  <c r="G60" i="11" s="1"/>
  <c r="F59" i="11"/>
  <c r="G59" i="11" s="1"/>
  <c r="F58" i="11"/>
  <c r="G58" i="11" s="1"/>
  <c r="F57" i="11"/>
  <c r="G57" i="11" s="1"/>
  <c r="F56" i="11"/>
  <c r="G56" i="11" s="1"/>
  <c r="F55" i="11"/>
  <c r="G55" i="11" s="1"/>
  <c r="F54" i="11"/>
  <c r="G54" i="11" s="1"/>
  <c r="F53" i="11"/>
  <c r="G53" i="11" s="1"/>
  <c r="F52" i="11"/>
  <c r="G52" i="11" s="1"/>
  <c r="F51" i="11"/>
  <c r="G51" i="11" s="1"/>
  <c r="F50" i="11"/>
  <c r="G50" i="11" s="1"/>
  <c r="F49" i="11"/>
  <c r="G49" i="11" s="1"/>
  <c r="F48" i="11"/>
  <c r="G48" i="11" s="1"/>
  <c r="F47" i="11"/>
  <c r="G47" i="11" s="1"/>
  <c r="F46" i="11"/>
  <c r="G46" i="11" s="1"/>
  <c r="F45" i="11"/>
  <c r="G45" i="11" s="1"/>
  <c r="F44" i="11"/>
  <c r="G44" i="11" s="1"/>
  <c r="F43" i="11"/>
  <c r="G43" i="11" s="1"/>
  <c r="F42" i="11"/>
  <c r="G42" i="11" s="1"/>
  <c r="F41" i="11"/>
  <c r="G41" i="11" s="1"/>
  <c r="F40" i="11"/>
  <c r="G40" i="11" s="1"/>
  <c r="F39" i="11"/>
  <c r="G39" i="11" s="1"/>
  <c r="F38" i="11"/>
  <c r="G38" i="11" s="1"/>
  <c r="F37" i="11"/>
  <c r="G37" i="11" s="1"/>
  <c r="F36" i="11"/>
  <c r="G36" i="11" s="1"/>
  <c r="F35" i="11"/>
  <c r="G35" i="11" s="1"/>
  <c r="F34" i="11"/>
  <c r="G34" i="11" s="1"/>
  <c r="F33" i="11"/>
  <c r="G33" i="11" s="1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G7" i="11"/>
  <c r="D7" i="11"/>
  <c r="I7" i="9" l="1"/>
  <c r="I8" i="1"/>
  <c r="F8" i="1"/>
  <c r="D8" i="1" l="1"/>
  <c r="D7" i="9"/>
  <c r="A6" i="4"/>
  <c r="B8" i="1"/>
  <c r="A4" i="1" s="1"/>
  <c r="E1006" i="9" l="1"/>
  <c r="E1005" i="9"/>
  <c r="E1004" i="9"/>
  <c r="E1003" i="9"/>
  <c r="E1002" i="9"/>
  <c r="E1001" i="9"/>
  <c r="E1000" i="9"/>
  <c r="E999" i="9"/>
  <c r="E998" i="9"/>
  <c r="E997" i="9"/>
  <c r="E996" i="9"/>
  <c r="E995" i="9"/>
  <c r="E994" i="9"/>
  <c r="E993" i="9"/>
  <c r="E992" i="9"/>
  <c r="E991" i="9"/>
  <c r="E990" i="9"/>
  <c r="E989" i="9"/>
  <c r="E988" i="9"/>
  <c r="E987" i="9"/>
  <c r="E986" i="9"/>
  <c r="E985" i="9"/>
  <c r="E984" i="9"/>
  <c r="E983" i="9"/>
  <c r="E982" i="9"/>
  <c r="E981" i="9"/>
  <c r="E980" i="9"/>
  <c r="E979" i="9"/>
  <c r="E978" i="9"/>
  <c r="E977" i="9"/>
  <c r="E976" i="9"/>
  <c r="E975" i="9"/>
  <c r="E974" i="9"/>
  <c r="E973" i="9"/>
  <c r="E972" i="9"/>
  <c r="E971" i="9"/>
  <c r="E970" i="9"/>
  <c r="E969" i="9"/>
  <c r="E968" i="9"/>
  <c r="E967" i="9"/>
  <c r="E966" i="9"/>
  <c r="E965" i="9"/>
  <c r="E964" i="9"/>
  <c r="E963" i="9"/>
  <c r="E962" i="9"/>
  <c r="E961" i="9"/>
  <c r="E960" i="9"/>
  <c r="E959" i="9"/>
  <c r="E958" i="9"/>
  <c r="E957" i="9"/>
  <c r="E956" i="9"/>
  <c r="E955" i="9"/>
  <c r="E954" i="9"/>
  <c r="E953" i="9"/>
  <c r="E952" i="9"/>
  <c r="E951" i="9"/>
  <c r="E950" i="9"/>
  <c r="E949" i="9"/>
  <c r="E948" i="9"/>
  <c r="E947" i="9"/>
  <c r="E946" i="9"/>
  <c r="E945" i="9"/>
  <c r="E944" i="9"/>
  <c r="E943" i="9"/>
  <c r="E942" i="9"/>
  <c r="E941" i="9"/>
  <c r="E940" i="9"/>
  <c r="E939" i="9"/>
  <c r="E938" i="9"/>
  <c r="E937" i="9"/>
  <c r="E936" i="9"/>
  <c r="E935" i="9"/>
  <c r="E934" i="9"/>
  <c r="E933" i="9"/>
  <c r="E932" i="9"/>
  <c r="E931" i="9"/>
  <c r="E930" i="9"/>
  <c r="E929" i="9"/>
  <c r="E928" i="9"/>
  <c r="E927" i="9"/>
  <c r="E926" i="9"/>
  <c r="E925" i="9"/>
  <c r="E924" i="9"/>
  <c r="E923" i="9"/>
  <c r="E922" i="9"/>
  <c r="E921" i="9"/>
  <c r="E920" i="9"/>
  <c r="E919" i="9"/>
  <c r="E918" i="9"/>
  <c r="E917" i="9"/>
  <c r="E916" i="9"/>
  <c r="E915" i="9"/>
  <c r="E914" i="9"/>
  <c r="E913" i="9"/>
  <c r="E912" i="9"/>
  <c r="E911" i="9"/>
  <c r="E910" i="9"/>
  <c r="E909" i="9"/>
  <c r="E908" i="9"/>
  <c r="E907" i="9"/>
  <c r="E906" i="9"/>
  <c r="E905" i="9"/>
  <c r="E904" i="9"/>
  <c r="E903" i="9"/>
  <c r="E902" i="9"/>
  <c r="E901" i="9"/>
  <c r="E900" i="9"/>
  <c r="E899" i="9"/>
  <c r="E898" i="9"/>
  <c r="E897" i="9"/>
  <c r="E896" i="9"/>
  <c r="E895" i="9"/>
  <c r="E894" i="9"/>
  <c r="E893" i="9"/>
  <c r="E892" i="9"/>
  <c r="E891" i="9"/>
  <c r="E890" i="9"/>
  <c r="E889" i="9"/>
  <c r="E888" i="9"/>
  <c r="E887" i="9"/>
  <c r="E886" i="9"/>
  <c r="E885" i="9"/>
  <c r="E884" i="9"/>
  <c r="E883" i="9"/>
  <c r="E882" i="9"/>
  <c r="E881" i="9"/>
  <c r="E880" i="9"/>
  <c r="E879" i="9"/>
  <c r="E878" i="9"/>
  <c r="E877" i="9"/>
  <c r="E876" i="9"/>
  <c r="E875" i="9"/>
  <c r="E874" i="9"/>
  <c r="E873" i="9"/>
  <c r="E872" i="9"/>
  <c r="E871" i="9"/>
  <c r="E870" i="9"/>
  <c r="E869" i="9"/>
  <c r="E868" i="9"/>
  <c r="E867" i="9"/>
  <c r="E866" i="9"/>
  <c r="E865" i="9"/>
  <c r="E864" i="9"/>
  <c r="E863" i="9"/>
  <c r="E862" i="9"/>
  <c r="E861" i="9"/>
  <c r="E860" i="9"/>
  <c r="E859" i="9"/>
  <c r="E858" i="9"/>
  <c r="E857" i="9"/>
  <c r="E856" i="9"/>
  <c r="E855" i="9"/>
  <c r="E854" i="9"/>
  <c r="E853" i="9"/>
  <c r="E852" i="9"/>
  <c r="E851" i="9"/>
  <c r="E850" i="9"/>
  <c r="E849" i="9"/>
  <c r="E848" i="9"/>
  <c r="E847" i="9"/>
  <c r="E846" i="9"/>
  <c r="E845" i="9"/>
  <c r="E844" i="9"/>
  <c r="E843" i="9"/>
  <c r="E842" i="9"/>
  <c r="E841" i="9"/>
  <c r="E840" i="9"/>
  <c r="E839" i="9"/>
  <c r="E838" i="9"/>
  <c r="E837" i="9"/>
  <c r="E836" i="9"/>
  <c r="E835" i="9"/>
  <c r="E834" i="9"/>
  <c r="E833" i="9"/>
  <c r="E832" i="9"/>
  <c r="E831" i="9"/>
  <c r="E830" i="9"/>
  <c r="E829" i="9"/>
  <c r="E828" i="9"/>
  <c r="E827" i="9"/>
  <c r="E826" i="9"/>
  <c r="E825" i="9"/>
  <c r="E824" i="9"/>
  <c r="E823" i="9"/>
  <c r="E822" i="9"/>
  <c r="E821" i="9"/>
  <c r="E820" i="9"/>
  <c r="E819" i="9"/>
  <c r="E818" i="9"/>
  <c r="E817" i="9"/>
  <c r="E816" i="9"/>
  <c r="E815" i="9"/>
  <c r="E814" i="9"/>
  <c r="E813" i="9"/>
  <c r="E812" i="9"/>
  <c r="E811" i="9"/>
  <c r="E810" i="9"/>
  <c r="E809" i="9"/>
  <c r="E808" i="9"/>
  <c r="E807" i="9"/>
  <c r="E806" i="9"/>
  <c r="E805" i="9"/>
  <c r="E804" i="9"/>
  <c r="E803" i="9"/>
  <c r="E802" i="9"/>
  <c r="E801" i="9"/>
  <c r="E800" i="9"/>
  <c r="E799" i="9"/>
  <c r="E798" i="9"/>
  <c r="E797" i="9"/>
  <c r="E796" i="9"/>
  <c r="E795" i="9"/>
  <c r="E794" i="9"/>
  <c r="E793" i="9"/>
  <c r="E792" i="9"/>
  <c r="E791" i="9"/>
  <c r="E790" i="9"/>
  <c r="E789" i="9"/>
  <c r="E788" i="9"/>
  <c r="E787" i="9"/>
  <c r="E786" i="9"/>
  <c r="E785" i="9"/>
  <c r="E784" i="9"/>
  <c r="E783" i="9"/>
  <c r="E782" i="9"/>
  <c r="E781" i="9"/>
  <c r="E780" i="9"/>
  <c r="E779" i="9"/>
  <c r="E778" i="9"/>
  <c r="E777" i="9"/>
  <c r="E776" i="9"/>
  <c r="E775" i="9"/>
  <c r="E774" i="9"/>
  <c r="E773" i="9"/>
  <c r="E772" i="9"/>
  <c r="E771" i="9"/>
  <c r="E770" i="9"/>
  <c r="E769" i="9"/>
  <c r="E768" i="9"/>
  <c r="E767" i="9"/>
  <c r="E766" i="9"/>
  <c r="E765" i="9"/>
  <c r="E764" i="9"/>
  <c r="E763" i="9"/>
  <c r="E762" i="9"/>
  <c r="E761" i="9"/>
  <c r="E760" i="9"/>
  <c r="E759" i="9"/>
  <c r="E758" i="9"/>
  <c r="E757" i="9"/>
  <c r="E756" i="9"/>
  <c r="E755" i="9"/>
  <c r="E754" i="9"/>
  <c r="E753" i="9"/>
  <c r="E752" i="9"/>
  <c r="E751" i="9"/>
  <c r="E750" i="9"/>
  <c r="E749" i="9"/>
  <c r="E748" i="9"/>
  <c r="E747" i="9"/>
  <c r="E746" i="9"/>
  <c r="E745" i="9"/>
  <c r="E744" i="9"/>
  <c r="E743" i="9"/>
  <c r="E742" i="9"/>
  <c r="E741" i="9"/>
  <c r="E740" i="9"/>
  <c r="E739" i="9"/>
  <c r="E738" i="9"/>
  <c r="E737" i="9"/>
  <c r="E736" i="9"/>
  <c r="E735" i="9"/>
  <c r="E734" i="9"/>
  <c r="E733" i="9"/>
  <c r="E732" i="9"/>
  <c r="E731" i="9"/>
  <c r="E730" i="9"/>
  <c r="E729" i="9"/>
  <c r="E728" i="9"/>
  <c r="E727" i="9"/>
  <c r="E726" i="9"/>
  <c r="E725" i="9"/>
  <c r="E724" i="9"/>
  <c r="E723" i="9"/>
  <c r="E722" i="9"/>
  <c r="E721" i="9"/>
  <c r="E720" i="9"/>
  <c r="E719" i="9"/>
  <c r="E718" i="9"/>
  <c r="E717" i="9"/>
  <c r="E716" i="9"/>
  <c r="E715" i="9"/>
  <c r="E714" i="9"/>
  <c r="E713" i="9"/>
  <c r="E712" i="9"/>
  <c r="E711" i="9"/>
  <c r="E710" i="9"/>
  <c r="E709" i="9"/>
  <c r="E708" i="9"/>
  <c r="E707" i="9"/>
  <c r="E706" i="9"/>
  <c r="E705" i="9"/>
  <c r="E704" i="9"/>
  <c r="E703" i="9"/>
  <c r="E702" i="9"/>
  <c r="E701" i="9"/>
  <c r="E700" i="9"/>
  <c r="E699" i="9"/>
  <c r="E698" i="9"/>
  <c r="E697" i="9"/>
  <c r="E696" i="9"/>
  <c r="E695" i="9"/>
  <c r="E694" i="9"/>
  <c r="E693" i="9"/>
  <c r="E692" i="9"/>
  <c r="E691" i="9"/>
  <c r="E690" i="9"/>
  <c r="E689" i="9"/>
  <c r="E688" i="9"/>
  <c r="E687" i="9"/>
  <c r="E686" i="9"/>
  <c r="E685" i="9"/>
  <c r="E684" i="9"/>
  <c r="E683" i="9"/>
  <c r="E682" i="9"/>
  <c r="E681" i="9"/>
  <c r="E680" i="9"/>
  <c r="E679" i="9"/>
  <c r="E678" i="9"/>
  <c r="E677" i="9"/>
  <c r="E676" i="9"/>
  <c r="E675" i="9"/>
  <c r="E674" i="9"/>
  <c r="E673" i="9"/>
  <c r="E672" i="9"/>
  <c r="E671" i="9"/>
  <c r="E670" i="9"/>
  <c r="E669" i="9"/>
  <c r="E668" i="9"/>
  <c r="E667" i="9"/>
  <c r="E666" i="9"/>
  <c r="E665" i="9"/>
  <c r="E664" i="9"/>
  <c r="E663" i="9"/>
  <c r="E662" i="9"/>
  <c r="E661" i="9"/>
  <c r="E660" i="9"/>
  <c r="E659" i="9"/>
  <c r="E658" i="9"/>
  <c r="E657" i="9"/>
  <c r="E656" i="9"/>
  <c r="E655" i="9"/>
  <c r="E654" i="9"/>
  <c r="E653" i="9"/>
  <c r="E652" i="9"/>
  <c r="E651" i="9"/>
  <c r="E650" i="9"/>
  <c r="E649" i="9"/>
  <c r="E648" i="9"/>
  <c r="E647" i="9"/>
  <c r="E646" i="9"/>
  <c r="E645" i="9"/>
  <c r="E644" i="9"/>
  <c r="E643" i="9"/>
  <c r="E642" i="9"/>
  <c r="E641" i="9"/>
  <c r="E640" i="9"/>
  <c r="E639" i="9"/>
  <c r="E638" i="9"/>
  <c r="E637" i="9"/>
  <c r="E636" i="9"/>
  <c r="E635" i="9"/>
  <c r="E634" i="9"/>
  <c r="E633" i="9"/>
  <c r="E632" i="9"/>
  <c r="E631" i="9"/>
  <c r="E630" i="9"/>
  <c r="E629" i="9"/>
  <c r="E628" i="9"/>
  <c r="E627" i="9"/>
  <c r="E626" i="9"/>
  <c r="E625" i="9"/>
  <c r="E624" i="9"/>
  <c r="E623" i="9"/>
  <c r="E622" i="9"/>
  <c r="E621" i="9"/>
  <c r="E620" i="9"/>
  <c r="E619" i="9"/>
  <c r="E618" i="9"/>
  <c r="E617" i="9"/>
  <c r="E616" i="9"/>
  <c r="E615" i="9"/>
  <c r="E614" i="9"/>
  <c r="E613" i="9"/>
  <c r="E612" i="9"/>
  <c r="E611" i="9"/>
  <c r="E610" i="9"/>
  <c r="E609" i="9"/>
  <c r="E608" i="9"/>
  <c r="E607" i="9"/>
  <c r="E606" i="9"/>
  <c r="E605" i="9"/>
  <c r="E604" i="9"/>
  <c r="E603" i="9"/>
  <c r="E602" i="9"/>
  <c r="E601" i="9"/>
  <c r="E600" i="9"/>
  <c r="E599" i="9"/>
  <c r="E598" i="9"/>
  <c r="E597" i="9"/>
  <c r="E596" i="9"/>
  <c r="E595" i="9"/>
  <c r="E594" i="9"/>
  <c r="E593" i="9"/>
  <c r="E592" i="9"/>
  <c r="E591" i="9"/>
  <c r="E590" i="9"/>
  <c r="E589" i="9"/>
  <c r="E588" i="9"/>
  <c r="E587" i="9"/>
  <c r="E586" i="9"/>
  <c r="E585" i="9"/>
  <c r="E584" i="9"/>
  <c r="E583" i="9"/>
  <c r="E582" i="9"/>
  <c r="E581" i="9"/>
  <c r="E580" i="9"/>
  <c r="E579" i="9"/>
  <c r="E578" i="9"/>
  <c r="E577" i="9"/>
  <c r="E576" i="9"/>
  <c r="E575" i="9"/>
  <c r="E574" i="9"/>
  <c r="E573" i="9"/>
  <c r="E572" i="9"/>
  <c r="E571" i="9"/>
  <c r="E570" i="9"/>
  <c r="E569" i="9"/>
  <c r="E568" i="9"/>
  <c r="E567" i="9"/>
  <c r="E566" i="9"/>
  <c r="E565" i="9"/>
  <c r="E564" i="9"/>
  <c r="E563" i="9"/>
  <c r="E562" i="9"/>
  <c r="E561" i="9"/>
  <c r="E560" i="9"/>
  <c r="E559" i="9"/>
  <c r="E558" i="9"/>
  <c r="E557" i="9"/>
  <c r="E556" i="9"/>
  <c r="E555" i="9"/>
  <c r="E554" i="9"/>
  <c r="E553" i="9"/>
  <c r="E552" i="9"/>
  <c r="E551" i="9"/>
  <c r="E550" i="9"/>
  <c r="E549" i="9"/>
  <c r="E548" i="9"/>
  <c r="E547" i="9"/>
  <c r="E546" i="9"/>
  <c r="E545" i="9"/>
  <c r="E544" i="9"/>
  <c r="E543" i="9"/>
  <c r="E542" i="9"/>
  <c r="E541" i="9"/>
  <c r="E540" i="9"/>
  <c r="E539" i="9"/>
  <c r="E538" i="9"/>
  <c r="E537" i="9"/>
  <c r="E536" i="9"/>
  <c r="E535" i="9"/>
  <c r="E534" i="9"/>
  <c r="E533" i="9"/>
  <c r="E532" i="9"/>
  <c r="E531" i="9"/>
  <c r="E530" i="9"/>
  <c r="E529" i="9"/>
  <c r="E528" i="9"/>
  <c r="E527" i="9"/>
  <c r="E526" i="9"/>
  <c r="E525" i="9"/>
  <c r="E524" i="9"/>
  <c r="E523" i="9"/>
  <c r="E522" i="9"/>
  <c r="E521" i="9"/>
  <c r="E520" i="9"/>
  <c r="E519" i="9"/>
  <c r="E518" i="9"/>
  <c r="E517" i="9"/>
  <c r="E516" i="9"/>
  <c r="E515" i="9"/>
  <c r="E514" i="9"/>
  <c r="E513" i="9"/>
  <c r="E512" i="9"/>
  <c r="E511" i="9"/>
  <c r="E510" i="9"/>
  <c r="E509" i="9"/>
  <c r="E508" i="9"/>
  <c r="E507" i="9"/>
  <c r="E506" i="9"/>
  <c r="E505" i="9"/>
  <c r="E504" i="9"/>
  <c r="E503" i="9"/>
  <c r="E502" i="9"/>
  <c r="E501" i="9"/>
  <c r="E500" i="9"/>
  <c r="E499" i="9"/>
  <c r="E498" i="9"/>
  <c r="E497" i="9"/>
  <c r="E496" i="9"/>
  <c r="E495" i="9"/>
  <c r="E494" i="9"/>
  <c r="E493" i="9"/>
  <c r="E492" i="9"/>
  <c r="E491" i="9"/>
  <c r="E490" i="9"/>
  <c r="E489" i="9"/>
  <c r="E488" i="9"/>
  <c r="E487" i="9"/>
  <c r="E486" i="9"/>
  <c r="E485" i="9"/>
  <c r="E484" i="9"/>
  <c r="E483" i="9"/>
  <c r="E482" i="9"/>
  <c r="E481" i="9"/>
  <c r="E480" i="9"/>
  <c r="E479" i="9"/>
  <c r="E478" i="9"/>
  <c r="E477" i="9"/>
  <c r="E476" i="9"/>
  <c r="E475" i="9"/>
  <c r="E474" i="9"/>
  <c r="E473" i="9"/>
  <c r="E472" i="9"/>
  <c r="E471" i="9"/>
  <c r="E470" i="9"/>
  <c r="E469" i="9"/>
  <c r="E468" i="9"/>
  <c r="E467" i="9"/>
  <c r="E466" i="9"/>
  <c r="E465" i="9"/>
  <c r="E464" i="9"/>
  <c r="E463" i="9"/>
  <c r="E462" i="9"/>
  <c r="E461" i="9"/>
  <c r="E460" i="9"/>
  <c r="E459" i="9"/>
  <c r="E458" i="9"/>
  <c r="E457" i="9"/>
  <c r="E456" i="9"/>
  <c r="E455" i="9"/>
  <c r="E454" i="9"/>
  <c r="E453" i="9"/>
  <c r="E452" i="9"/>
  <c r="E451" i="9"/>
  <c r="E450" i="9"/>
  <c r="E449" i="9"/>
  <c r="E448" i="9"/>
  <c r="E447" i="9"/>
  <c r="E446" i="9"/>
  <c r="E445" i="9"/>
  <c r="E444" i="9"/>
  <c r="E443" i="9"/>
  <c r="E442" i="9"/>
  <c r="E441" i="9"/>
  <c r="E440" i="9"/>
  <c r="E439" i="9"/>
  <c r="E438" i="9"/>
  <c r="E437" i="9"/>
  <c r="E436" i="9"/>
  <c r="E435" i="9"/>
  <c r="E434" i="9"/>
  <c r="E433" i="9"/>
  <c r="E432" i="9"/>
  <c r="E431" i="9"/>
  <c r="E430" i="9"/>
  <c r="E429" i="9"/>
  <c r="E428" i="9"/>
  <c r="E427" i="9"/>
  <c r="E426" i="9"/>
  <c r="E425" i="9"/>
  <c r="E424" i="9"/>
  <c r="E423" i="9"/>
  <c r="E422" i="9"/>
  <c r="E421" i="9"/>
  <c r="E420" i="9"/>
  <c r="E419" i="9"/>
  <c r="E418" i="9"/>
  <c r="E417" i="9"/>
  <c r="E416" i="9"/>
  <c r="E415" i="9"/>
  <c r="E414" i="9"/>
  <c r="E413" i="9"/>
  <c r="E412" i="9"/>
  <c r="E411" i="9"/>
  <c r="E410" i="9"/>
  <c r="E409" i="9"/>
  <c r="E408" i="9"/>
  <c r="E407" i="9"/>
  <c r="E406" i="9"/>
  <c r="E405" i="9"/>
  <c r="E404" i="9"/>
  <c r="E403" i="9"/>
  <c r="E402" i="9"/>
  <c r="E401" i="9"/>
  <c r="E400" i="9"/>
  <c r="E399" i="9"/>
  <c r="E398" i="9"/>
  <c r="E397" i="9"/>
  <c r="E396" i="9"/>
  <c r="E395" i="9"/>
  <c r="E394" i="9"/>
  <c r="E393" i="9"/>
  <c r="E392" i="9"/>
  <c r="E391" i="9"/>
  <c r="E390" i="9"/>
  <c r="E389" i="9"/>
  <c r="E388" i="9"/>
  <c r="E387" i="9"/>
  <c r="E386" i="9"/>
  <c r="E385" i="9"/>
  <c r="E384" i="9"/>
  <c r="E383" i="9"/>
  <c r="E382" i="9"/>
  <c r="E381" i="9"/>
  <c r="E380" i="9"/>
  <c r="E379" i="9"/>
  <c r="E378" i="9"/>
  <c r="E377" i="9"/>
  <c r="E376" i="9"/>
  <c r="E375" i="9"/>
  <c r="E374" i="9"/>
  <c r="E373" i="9"/>
  <c r="E372" i="9"/>
  <c r="E371" i="9"/>
  <c r="E370" i="9"/>
  <c r="E369" i="9"/>
  <c r="E368" i="9"/>
  <c r="E367" i="9"/>
  <c r="E366" i="9"/>
  <c r="E365" i="9"/>
  <c r="E364" i="9"/>
  <c r="E363" i="9"/>
  <c r="E362" i="9"/>
  <c r="E361" i="9"/>
  <c r="E360" i="9"/>
  <c r="E359" i="9"/>
  <c r="E358" i="9"/>
  <c r="E357" i="9"/>
  <c r="E356" i="9"/>
  <c r="E355" i="9"/>
  <c r="E354" i="9"/>
  <c r="E353" i="9"/>
  <c r="E352" i="9"/>
  <c r="E351" i="9"/>
  <c r="E350" i="9"/>
  <c r="E349" i="9"/>
  <c r="E348" i="9"/>
  <c r="E347" i="9"/>
  <c r="E346" i="9"/>
  <c r="E345" i="9"/>
  <c r="E344" i="9"/>
  <c r="E343" i="9"/>
  <c r="E342" i="9"/>
  <c r="E341" i="9"/>
  <c r="E340" i="9"/>
  <c r="E339" i="9"/>
  <c r="E338" i="9"/>
  <c r="E337" i="9"/>
  <c r="E336" i="9"/>
  <c r="E335" i="9"/>
  <c r="E334" i="9"/>
  <c r="E333" i="9"/>
  <c r="E332" i="9"/>
  <c r="E331" i="9"/>
  <c r="E330" i="9"/>
  <c r="E329" i="9"/>
  <c r="E328" i="9"/>
  <c r="E327" i="9"/>
  <c r="E326" i="9"/>
  <c r="E325" i="9"/>
  <c r="E324" i="9"/>
  <c r="E323" i="9"/>
  <c r="E322" i="9"/>
  <c r="E321" i="9"/>
  <c r="E320" i="9"/>
  <c r="E319" i="9"/>
  <c r="E318" i="9"/>
  <c r="E317" i="9"/>
  <c r="E316" i="9"/>
  <c r="E315" i="9"/>
  <c r="E314" i="9"/>
  <c r="E313" i="9"/>
  <c r="E312" i="9"/>
  <c r="E311" i="9"/>
  <c r="E310" i="9"/>
  <c r="E309" i="9"/>
  <c r="E308" i="9"/>
  <c r="E307" i="9"/>
  <c r="E306" i="9"/>
  <c r="E305" i="9"/>
  <c r="E304" i="9"/>
  <c r="E303" i="9"/>
  <c r="E302" i="9"/>
  <c r="E301" i="9"/>
  <c r="E300" i="9"/>
  <c r="E299" i="9"/>
  <c r="E298" i="9"/>
  <c r="E297" i="9"/>
  <c r="E296" i="9"/>
  <c r="E295" i="9"/>
  <c r="E294" i="9"/>
  <c r="E293" i="9"/>
  <c r="E292" i="9"/>
  <c r="E291" i="9"/>
  <c r="E290" i="9"/>
  <c r="E289" i="9"/>
  <c r="E288" i="9"/>
  <c r="E287" i="9"/>
  <c r="E286" i="9"/>
  <c r="E285" i="9"/>
  <c r="E284" i="9"/>
  <c r="E283" i="9"/>
  <c r="E282" i="9"/>
  <c r="E281" i="9"/>
  <c r="E280" i="9"/>
  <c r="E279" i="9"/>
  <c r="E278" i="9"/>
  <c r="E277" i="9"/>
  <c r="E276" i="9"/>
  <c r="E275" i="9"/>
  <c r="E274" i="9"/>
  <c r="E273" i="9"/>
  <c r="E272" i="9"/>
  <c r="E271" i="9"/>
  <c r="E270" i="9"/>
  <c r="E269" i="9"/>
  <c r="E268" i="9"/>
  <c r="E267" i="9"/>
  <c r="E266" i="9"/>
  <c r="E265" i="9"/>
  <c r="E264" i="9"/>
  <c r="E263" i="9"/>
  <c r="E262" i="9"/>
  <c r="E261" i="9"/>
  <c r="E260" i="9"/>
  <c r="E259" i="9"/>
  <c r="E258" i="9"/>
  <c r="E257" i="9"/>
  <c r="E256" i="9"/>
  <c r="E255" i="9"/>
  <c r="E254" i="9"/>
  <c r="E253" i="9"/>
  <c r="E252" i="9"/>
  <c r="E251" i="9"/>
  <c r="E250" i="9"/>
  <c r="E249" i="9"/>
  <c r="E248" i="9"/>
  <c r="E247" i="9"/>
  <c r="E246" i="9"/>
  <c r="E245" i="9"/>
  <c r="E244" i="9"/>
  <c r="E243" i="9"/>
  <c r="E242" i="9"/>
  <c r="E241" i="9"/>
  <c r="E240" i="9"/>
  <c r="E239" i="9"/>
  <c r="E238" i="9"/>
  <c r="E237" i="9"/>
  <c r="E236" i="9"/>
  <c r="E235" i="9"/>
  <c r="E234" i="9"/>
  <c r="E233" i="9"/>
  <c r="E232" i="9"/>
  <c r="E231" i="9"/>
  <c r="E230" i="9"/>
  <c r="E229" i="9"/>
  <c r="E228" i="9"/>
  <c r="E227" i="9"/>
  <c r="E226" i="9"/>
  <c r="E225" i="9"/>
  <c r="E224" i="9"/>
  <c r="E223" i="9"/>
  <c r="E222" i="9"/>
  <c r="E221" i="9"/>
  <c r="E220" i="9"/>
  <c r="E219" i="9"/>
  <c r="E218" i="9"/>
  <c r="E217" i="9"/>
  <c r="E216" i="9"/>
  <c r="E215" i="9"/>
  <c r="E214" i="9"/>
  <c r="E213" i="9"/>
  <c r="E212" i="9"/>
  <c r="E211" i="9"/>
  <c r="E210" i="9"/>
  <c r="E209" i="9"/>
  <c r="E208" i="9"/>
  <c r="E207" i="9"/>
  <c r="E206" i="9"/>
  <c r="E205" i="9"/>
  <c r="E204" i="9"/>
  <c r="E203" i="9"/>
  <c r="E202" i="9"/>
  <c r="E201" i="9"/>
  <c r="E200" i="9"/>
  <c r="E199" i="9"/>
  <c r="E198" i="9"/>
  <c r="E197" i="9"/>
  <c r="E196" i="9"/>
  <c r="E195" i="9"/>
  <c r="E194" i="9"/>
  <c r="E193" i="9"/>
  <c r="E192" i="9"/>
  <c r="E191" i="9"/>
  <c r="E190" i="9"/>
  <c r="E189" i="9"/>
  <c r="E188" i="9"/>
  <c r="E187" i="9"/>
  <c r="E186" i="9"/>
  <c r="E185" i="9"/>
  <c r="E184" i="9"/>
  <c r="E18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29" i="9"/>
  <c r="I1006" i="4"/>
  <c r="H1006" i="4"/>
  <c r="G1006" i="4"/>
  <c r="F1006" i="4"/>
  <c r="E1006" i="4"/>
  <c r="I1005" i="4"/>
  <c r="H1005" i="4"/>
  <c r="G1005" i="4"/>
  <c r="F1005" i="4"/>
  <c r="E1005" i="4"/>
  <c r="I1004" i="4"/>
  <c r="H1004" i="4"/>
  <c r="G1004" i="4"/>
  <c r="F1004" i="4"/>
  <c r="E1004" i="4"/>
  <c r="I1003" i="4"/>
  <c r="H1003" i="4"/>
  <c r="G1003" i="4"/>
  <c r="F1003" i="4"/>
  <c r="E1003" i="4"/>
  <c r="I1002" i="4"/>
  <c r="H1002" i="4"/>
  <c r="G1002" i="4"/>
  <c r="F1002" i="4"/>
  <c r="E1002" i="4"/>
  <c r="I1001" i="4"/>
  <c r="H1001" i="4"/>
  <c r="G1001" i="4"/>
  <c r="F1001" i="4"/>
  <c r="E1001" i="4"/>
  <c r="I1000" i="4"/>
  <c r="H1000" i="4"/>
  <c r="G1000" i="4"/>
  <c r="F1000" i="4"/>
  <c r="E1000" i="4"/>
  <c r="I999" i="4"/>
  <c r="H999" i="4"/>
  <c r="G999" i="4"/>
  <c r="F999" i="4"/>
  <c r="E999" i="4"/>
  <c r="I998" i="4"/>
  <c r="H998" i="4"/>
  <c r="G998" i="4"/>
  <c r="F998" i="4"/>
  <c r="E998" i="4"/>
  <c r="I997" i="4"/>
  <c r="H997" i="4"/>
  <c r="G997" i="4"/>
  <c r="F997" i="4"/>
  <c r="E997" i="4"/>
  <c r="I996" i="4"/>
  <c r="H996" i="4"/>
  <c r="G996" i="4"/>
  <c r="F996" i="4"/>
  <c r="E996" i="4"/>
  <c r="I995" i="4"/>
  <c r="H995" i="4"/>
  <c r="G995" i="4"/>
  <c r="F995" i="4"/>
  <c r="E995" i="4"/>
  <c r="I994" i="4"/>
  <c r="H994" i="4"/>
  <c r="G994" i="4"/>
  <c r="F994" i="4"/>
  <c r="E994" i="4"/>
  <c r="I993" i="4"/>
  <c r="H993" i="4"/>
  <c r="G993" i="4"/>
  <c r="F993" i="4"/>
  <c r="E993" i="4"/>
  <c r="I992" i="4"/>
  <c r="H992" i="4"/>
  <c r="G992" i="4"/>
  <c r="F992" i="4"/>
  <c r="E992" i="4"/>
  <c r="I991" i="4"/>
  <c r="H991" i="4"/>
  <c r="G991" i="4"/>
  <c r="F991" i="4"/>
  <c r="E991" i="4"/>
  <c r="I990" i="4"/>
  <c r="H990" i="4"/>
  <c r="G990" i="4"/>
  <c r="F990" i="4"/>
  <c r="E990" i="4"/>
  <c r="I989" i="4"/>
  <c r="H989" i="4"/>
  <c r="G989" i="4"/>
  <c r="F989" i="4"/>
  <c r="E989" i="4"/>
  <c r="I988" i="4"/>
  <c r="H988" i="4"/>
  <c r="G988" i="4"/>
  <c r="F988" i="4"/>
  <c r="E988" i="4"/>
  <c r="I987" i="4"/>
  <c r="H987" i="4"/>
  <c r="G987" i="4"/>
  <c r="F987" i="4"/>
  <c r="E987" i="4"/>
  <c r="I986" i="4"/>
  <c r="H986" i="4"/>
  <c r="G986" i="4"/>
  <c r="F986" i="4"/>
  <c r="E986" i="4"/>
  <c r="I985" i="4"/>
  <c r="H985" i="4"/>
  <c r="G985" i="4"/>
  <c r="F985" i="4"/>
  <c r="E985" i="4"/>
  <c r="I984" i="4"/>
  <c r="H984" i="4"/>
  <c r="G984" i="4"/>
  <c r="F984" i="4"/>
  <c r="E984" i="4"/>
  <c r="I983" i="4"/>
  <c r="H983" i="4"/>
  <c r="G983" i="4"/>
  <c r="F983" i="4"/>
  <c r="E983" i="4"/>
  <c r="I982" i="4"/>
  <c r="H982" i="4"/>
  <c r="G982" i="4"/>
  <c r="F982" i="4"/>
  <c r="E982" i="4"/>
  <c r="I981" i="4"/>
  <c r="H981" i="4"/>
  <c r="G981" i="4"/>
  <c r="F981" i="4"/>
  <c r="E981" i="4"/>
  <c r="I980" i="4"/>
  <c r="H980" i="4"/>
  <c r="G980" i="4"/>
  <c r="F980" i="4"/>
  <c r="E980" i="4"/>
  <c r="I979" i="4"/>
  <c r="H979" i="4"/>
  <c r="G979" i="4"/>
  <c r="F979" i="4"/>
  <c r="E979" i="4"/>
  <c r="I978" i="4"/>
  <c r="H978" i="4"/>
  <c r="G978" i="4"/>
  <c r="F978" i="4"/>
  <c r="E978" i="4"/>
  <c r="I977" i="4"/>
  <c r="H977" i="4"/>
  <c r="G977" i="4"/>
  <c r="F977" i="4"/>
  <c r="E977" i="4"/>
  <c r="I976" i="4"/>
  <c r="H976" i="4"/>
  <c r="G976" i="4"/>
  <c r="F976" i="4"/>
  <c r="E976" i="4"/>
  <c r="I975" i="4"/>
  <c r="H975" i="4"/>
  <c r="G975" i="4"/>
  <c r="F975" i="4"/>
  <c r="E975" i="4"/>
  <c r="I974" i="4"/>
  <c r="H974" i="4"/>
  <c r="G974" i="4"/>
  <c r="F974" i="4"/>
  <c r="E974" i="4"/>
  <c r="I973" i="4"/>
  <c r="H973" i="4"/>
  <c r="G973" i="4"/>
  <c r="F973" i="4"/>
  <c r="E973" i="4"/>
  <c r="I972" i="4"/>
  <c r="H972" i="4"/>
  <c r="G972" i="4"/>
  <c r="F972" i="4"/>
  <c r="E972" i="4"/>
  <c r="I971" i="4"/>
  <c r="H971" i="4"/>
  <c r="G971" i="4"/>
  <c r="F971" i="4"/>
  <c r="E971" i="4"/>
  <c r="I970" i="4"/>
  <c r="H970" i="4"/>
  <c r="G970" i="4"/>
  <c r="F970" i="4"/>
  <c r="E970" i="4"/>
  <c r="I969" i="4"/>
  <c r="H969" i="4"/>
  <c r="G969" i="4"/>
  <c r="F969" i="4"/>
  <c r="E969" i="4"/>
  <c r="I968" i="4"/>
  <c r="H968" i="4"/>
  <c r="G968" i="4"/>
  <c r="F968" i="4"/>
  <c r="E968" i="4"/>
  <c r="I967" i="4"/>
  <c r="H967" i="4"/>
  <c r="G967" i="4"/>
  <c r="F967" i="4"/>
  <c r="E967" i="4"/>
  <c r="I966" i="4"/>
  <c r="H966" i="4"/>
  <c r="G966" i="4"/>
  <c r="F966" i="4"/>
  <c r="E966" i="4"/>
  <c r="I965" i="4"/>
  <c r="H965" i="4"/>
  <c r="G965" i="4"/>
  <c r="F965" i="4"/>
  <c r="E965" i="4"/>
  <c r="I964" i="4"/>
  <c r="H964" i="4"/>
  <c r="G964" i="4"/>
  <c r="F964" i="4"/>
  <c r="E964" i="4"/>
  <c r="I963" i="4"/>
  <c r="H963" i="4"/>
  <c r="G963" i="4"/>
  <c r="F963" i="4"/>
  <c r="E963" i="4"/>
  <c r="I962" i="4"/>
  <c r="H962" i="4"/>
  <c r="G962" i="4"/>
  <c r="F962" i="4"/>
  <c r="E962" i="4"/>
  <c r="I961" i="4"/>
  <c r="H961" i="4"/>
  <c r="G961" i="4"/>
  <c r="F961" i="4"/>
  <c r="E961" i="4"/>
  <c r="I960" i="4"/>
  <c r="H960" i="4"/>
  <c r="G960" i="4"/>
  <c r="F960" i="4"/>
  <c r="E960" i="4"/>
  <c r="I959" i="4"/>
  <c r="H959" i="4"/>
  <c r="G959" i="4"/>
  <c r="F959" i="4"/>
  <c r="E959" i="4"/>
  <c r="I958" i="4"/>
  <c r="H958" i="4"/>
  <c r="G958" i="4"/>
  <c r="F958" i="4"/>
  <c r="E958" i="4"/>
  <c r="I957" i="4"/>
  <c r="H957" i="4"/>
  <c r="G957" i="4"/>
  <c r="F957" i="4"/>
  <c r="E957" i="4"/>
  <c r="I956" i="4"/>
  <c r="H956" i="4"/>
  <c r="G956" i="4"/>
  <c r="F956" i="4"/>
  <c r="E956" i="4"/>
  <c r="I955" i="4"/>
  <c r="H955" i="4"/>
  <c r="G955" i="4"/>
  <c r="F955" i="4"/>
  <c r="E955" i="4"/>
  <c r="I954" i="4"/>
  <c r="H954" i="4"/>
  <c r="G954" i="4"/>
  <c r="F954" i="4"/>
  <c r="E954" i="4"/>
  <c r="I953" i="4"/>
  <c r="H953" i="4"/>
  <c r="G953" i="4"/>
  <c r="F953" i="4"/>
  <c r="E953" i="4"/>
  <c r="I952" i="4"/>
  <c r="H952" i="4"/>
  <c r="G952" i="4"/>
  <c r="F952" i="4"/>
  <c r="E952" i="4"/>
  <c r="I951" i="4"/>
  <c r="H951" i="4"/>
  <c r="G951" i="4"/>
  <c r="F951" i="4"/>
  <c r="E951" i="4"/>
  <c r="I950" i="4"/>
  <c r="H950" i="4"/>
  <c r="G950" i="4"/>
  <c r="F950" i="4"/>
  <c r="E950" i="4"/>
  <c r="I949" i="4"/>
  <c r="H949" i="4"/>
  <c r="G949" i="4"/>
  <c r="F949" i="4"/>
  <c r="E949" i="4"/>
  <c r="I948" i="4"/>
  <c r="H948" i="4"/>
  <c r="G948" i="4"/>
  <c r="F948" i="4"/>
  <c r="E948" i="4"/>
  <c r="I947" i="4"/>
  <c r="H947" i="4"/>
  <c r="G947" i="4"/>
  <c r="F947" i="4"/>
  <c r="E947" i="4"/>
  <c r="I946" i="4"/>
  <c r="H946" i="4"/>
  <c r="G946" i="4"/>
  <c r="F946" i="4"/>
  <c r="E946" i="4"/>
  <c r="I945" i="4"/>
  <c r="H945" i="4"/>
  <c r="G945" i="4"/>
  <c r="F945" i="4"/>
  <c r="E945" i="4"/>
  <c r="I944" i="4"/>
  <c r="H944" i="4"/>
  <c r="G944" i="4"/>
  <c r="F944" i="4"/>
  <c r="E944" i="4"/>
  <c r="I943" i="4"/>
  <c r="H943" i="4"/>
  <c r="G943" i="4"/>
  <c r="F943" i="4"/>
  <c r="E943" i="4"/>
  <c r="I942" i="4"/>
  <c r="H942" i="4"/>
  <c r="G942" i="4"/>
  <c r="F942" i="4"/>
  <c r="E942" i="4"/>
  <c r="I941" i="4"/>
  <c r="H941" i="4"/>
  <c r="G941" i="4"/>
  <c r="F941" i="4"/>
  <c r="E941" i="4"/>
  <c r="I940" i="4"/>
  <c r="H940" i="4"/>
  <c r="G940" i="4"/>
  <c r="F940" i="4"/>
  <c r="E940" i="4"/>
  <c r="I939" i="4"/>
  <c r="H939" i="4"/>
  <c r="G939" i="4"/>
  <c r="F939" i="4"/>
  <c r="E939" i="4"/>
  <c r="I938" i="4"/>
  <c r="H938" i="4"/>
  <c r="G938" i="4"/>
  <c r="F938" i="4"/>
  <c r="E938" i="4"/>
  <c r="I937" i="4"/>
  <c r="H937" i="4"/>
  <c r="G937" i="4"/>
  <c r="F937" i="4"/>
  <c r="E937" i="4"/>
  <c r="I936" i="4"/>
  <c r="H936" i="4"/>
  <c r="G936" i="4"/>
  <c r="F936" i="4"/>
  <c r="E936" i="4"/>
  <c r="I935" i="4"/>
  <c r="H935" i="4"/>
  <c r="G935" i="4"/>
  <c r="F935" i="4"/>
  <c r="E935" i="4"/>
  <c r="I934" i="4"/>
  <c r="H934" i="4"/>
  <c r="G934" i="4"/>
  <c r="F934" i="4"/>
  <c r="E934" i="4"/>
  <c r="I933" i="4"/>
  <c r="H933" i="4"/>
  <c r="G933" i="4"/>
  <c r="F933" i="4"/>
  <c r="E933" i="4"/>
  <c r="I932" i="4"/>
  <c r="H932" i="4"/>
  <c r="G932" i="4"/>
  <c r="F932" i="4"/>
  <c r="E932" i="4"/>
  <c r="I931" i="4"/>
  <c r="H931" i="4"/>
  <c r="G931" i="4"/>
  <c r="F931" i="4"/>
  <c r="E931" i="4"/>
  <c r="I930" i="4"/>
  <c r="H930" i="4"/>
  <c r="G930" i="4"/>
  <c r="F930" i="4"/>
  <c r="E930" i="4"/>
  <c r="I929" i="4"/>
  <c r="H929" i="4"/>
  <c r="G929" i="4"/>
  <c r="F929" i="4"/>
  <c r="E929" i="4"/>
  <c r="I928" i="4"/>
  <c r="H928" i="4"/>
  <c r="G928" i="4"/>
  <c r="F928" i="4"/>
  <c r="E928" i="4"/>
  <c r="I927" i="4"/>
  <c r="H927" i="4"/>
  <c r="G927" i="4"/>
  <c r="F927" i="4"/>
  <c r="E927" i="4"/>
  <c r="I926" i="4"/>
  <c r="H926" i="4"/>
  <c r="G926" i="4"/>
  <c r="F926" i="4"/>
  <c r="E926" i="4"/>
  <c r="I925" i="4"/>
  <c r="H925" i="4"/>
  <c r="G925" i="4"/>
  <c r="F925" i="4"/>
  <c r="E925" i="4"/>
  <c r="I924" i="4"/>
  <c r="H924" i="4"/>
  <c r="G924" i="4"/>
  <c r="F924" i="4"/>
  <c r="E924" i="4"/>
  <c r="I923" i="4"/>
  <c r="H923" i="4"/>
  <c r="G923" i="4"/>
  <c r="F923" i="4"/>
  <c r="E923" i="4"/>
  <c r="I922" i="4"/>
  <c r="H922" i="4"/>
  <c r="G922" i="4"/>
  <c r="F922" i="4"/>
  <c r="E922" i="4"/>
  <c r="I921" i="4"/>
  <c r="H921" i="4"/>
  <c r="G921" i="4"/>
  <c r="F921" i="4"/>
  <c r="E921" i="4"/>
  <c r="I920" i="4"/>
  <c r="H920" i="4"/>
  <c r="G920" i="4"/>
  <c r="F920" i="4"/>
  <c r="E920" i="4"/>
  <c r="I919" i="4"/>
  <c r="H919" i="4"/>
  <c r="G919" i="4"/>
  <c r="F919" i="4"/>
  <c r="E919" i="4"/>
  <c r="I918" i="4"/>
  <c r="H918" i="4"/>
  <c r="G918" i="4"/>
  <c r="F918" i="4"/>
  <c r="E918" i="4"/>
  <c r="I917" i="4"/>
  <c r="H917" i="4"/>
  <c r="G917" i="4"/>
  <c r="F917" i="4"/>
  <c r="E917" i="4"/>
  <c r="I916" i="4"/>
  <c r="H916" i="4"/>
  <c r="G916" i="4"/>
  <c r="F916" i="4"/>
  <c r="E916" i="4"/>
  <c r="I915" i="4"/>
  <c r="H915" i="4"/>
  <c r="G915" i="4"/>
  <c r="F915" i="4"/>
  <c r="E915" i="4"/>
  <c r="I914" i="4"/>
  <c r="H914" i="4"/>
  <c r="G914" i="4"/>
  <c r="F914" i="4"/>
  <c r="E914" i="4"/>
  <c r="I913" i="4"/>
  <c r="H913" i="4"/>
  <c r="G913" i="4"/>
  <c r="F913" i="4"/>
  <c r="E913" i="4"/>
  <c r="I912" i="4"/>
  <c r="H912" i="4"/>
  <c r="G912" i="4"/>
  <c r="F912" i="4"/>
  <c r="E912" i="4"/>
  <c r="I911" i="4"/>
  <c r="H911" i="4"/>
  <c r="G911" i="4"/>
  <c r="F911" i="4"/>
  <c r="E911" i="4"/>
  <c r="I910" i="4"/>
  <c r="H910" i="4"/>
  <c r="G910" i="4"/>
  <c r="F910" i="4"/>
  <c r="E910" i="4"/>
  <c r="I909" i="4"/>
  <c r="H909" i="4"/>
  <c r="G909" i="4"/>
  <c r="F909" i="4"/>
  <c r="E909" i="4"/>
  <c r="I908" i="4"/>
  <c r="H908" i="4"/>
  <c r="G908" i="4"/>
  <c r="F908" i="4"/>
  <c r="E908" i="4"/>
  <c r="I907" i="4"/>
  <c r="H907" i="4"/>
  <c r="G907" i="4"/>
  <c r="F907" i="4"/>
  <c r="E907" i="4"/>
  <c r="I906" i="4"/>
  <c r="H906" i="4"/>
  <c r="G906" i="4"/>
  <c r="F906" i="4"/>
  <c r="E906" i="4"/>
  <c r="I905" i="4"/>
  <c r="H905" i="4"/>
  <c r="G905" i="4"/>
  <c r="F905" i="4"/>
  <c r="E905" i="4"/>
  <c r="I904" i="4"/>
  <c r="H904" i="4"/>
  <c r="G904" i="4"/>
  <c r="F904" i="4"/>
  <c r="E904" i="4"/>
  <c r="I903" i="4"/>
  <c r="H903" i="4"/>
  <c r="G903" i="4"/>
  <c r="F903" i="4"/>
  <c r="E903" i="4"/>
  <c r="I902" i="4"/>
  <c r="H902" i="4"/>
  <c r="G902" i="4"/>
  <c r="F902" i="4"/>
  <c r="E902" i="4"/>
  <c r="I901" i="4"/>
  <c r="H901" i="4"/>
  <c r="G901" i="4"/>
  <c r="F901" i="4"/>
  <c r="E901" i="4"/>
  <c r="I900" i="4"/>
  <c r="H900" i="4"/>
  <c r="G900" i="4"/>
  <c r="F900" i="4"/>
  <c r="E900" i="4"/>
  <c r="I899" i="4"/>
  <c r="H899" i="4"/>
  <c r="G899" i="4"/>
  <c r="F899" i="4"/>
  <c r="E899" i="4"/>
  <c r="I898" i="4"/>
  <c r="H898" i="4"/>
  <c r="G898" i="4"/>
  <c r="F898" i="4"/>
  <c r="E898" i="4"/>
  <c r="I897" i="4"/>
  <c r="H897" i="4"/>
  <c r="G897" i="4"/>
  <c r="F897" i="4"/>
  <c r="E897" i="4"/>
  <c r="I896" i="4"/>
  <c r="H896" i="4"/>
  <c r="G896" i="4"/>
  <c r="F896" i="4"/>
  <c r="E896" i="4"/>
  <c r="I895" i="4"/>
  <c r="H895" i="4"/>
  <c r="G895" i="4"/>
  <c r="F895" i="4"/>
  <c r="E895" i="4"/>
  <c r="I894" i="4"/>
  <c r="H894" i="4"/>
  <c r="G894" i="4"/>
  <c r="F894" i="4"/>
  <c r="E894" i="4"/>
  <c r="I893" i="4"/>
  <c r="H893" i="4"/>
  <c r="G893" i="4"/>
  <c r="F893" i="4"/>
  <c r="E893" i="4"/>
  <c r="I892" i="4"/>
  <c r="H892" i="4"/>
  <c r="G892" i="4"/>
  <c r="F892" i="4"/>
  <c r="E892" i="4"/>
  <c r="I891" i="4"/>
  <c r="H891" i="4"/>
  <c r="G891" i="4"/>
  <c r="F891" i="4"/>
  <c r="E891" i="4"/>
  <c r="I890" i="4"/>
  <c r="H890" i="4"/>
  <c r="G890" i="4"/>
  <c r="F890" i="4"/>
  <c r="E890" i="4"/>
  <c r="I889" i="4"/>
  <c r="H889" i="4"/>
  <c r="G889" i="4"/>
  <c r="F889" i="4"/>
  <c r="E889" i="4"/>
  <c r="I888" i="4"/>
  <c r="H888" i="4"/>
  <c r="G888" i="4"/>
  <c r="F888" i="4"/>
  <c r="E888" i="4"/>
  <c r="I887" i="4"/>
  <c r="H887" i="4"/>
  <c r="G887" i="4"/>
  <c r="F887" i="4"/>
  <c r="E887" i="4"/>
  <c r="I886" i="4"/>
  <c r="H886" i="4"/>
  <c r="G886" i="4"/>
  <c r="F886" i="4"/>
  <c r="E886" i="4"/>
  <c r="I885" i="4"/>
  <c r="H885" i="4"/>
  <c r="G885" i="4"/>
  <c r="F885" i="4"/>
  <c r="E885" i="4"/>
  <c r="I884" i="4"/>
  <c r="H884" i="4"/>
  <c r="G884" i="4"/>
  <c r="F884" i="4"/>
  <c r="E884" i="4"/>
  <c r="I883" i="4"/>
  <c r="H883" i="4"/>
  <c r="G883" i="4"/>
  <c r="F883" i="4"/>
  <c r="E883" i="4"/>
  <c r="I882" i="4"/>
  <c r="H882" i="4"/>
  <c r="G882" i="4"/>
  <c r="F882" i="4"/>
  <c r="E882" i="4"/>
  <c r="I881" i="4"/>
  <c r="H881" i="4"/>
  <c r="G881" i="4"/>
  <c r="F881" i="4"/>
  <c r="E881" i="4"/>
  <c r="I880" i="4"/>
  <c r="H880" i="4"/>
  <c r="G880" i="4"/>
  <c r="F880" i="4"/>
  <c r="E880" i="4"/>
  <c r="I879" i="4"/>
  <c r="H879" i="4"/>
  <c r="G879" i="4"/>
  <c r="F879" i="4"/>
  <c r="E879" i="4"/>
  <c r="I878" i="4"/>
  <c r="H878" i="4"/>
  <c r="G878" i="4"/>
  <c r="F878" i="4"/>
  <c r="E878" i="4"/>
  <c r="I877" i="4"/>
  <c r="H877" i="4"/>
  <c r="G877" i="4"/>
  <c r="F877" i="4"/>
  <c r="E877" i="4"/>
  <c r="I876" i="4"/>
  <c r="H876" i="4"/>
  <c r="G876" i="4"/>
  <c r="F876" i="4"/>
  <c r="E876" i="4"/>
  <c r="I875" i="4"/>
  <c r="H875" i="4"/>
  <c r="G875" i="4"/>
  <c r="F875" i="4"/>
  <c r="E875" i="4"/>
  <c r="I874" i="4"/>
  <c r="H874" i="4"/>
  <c r="G874" i="4"/>
  <c r="F874" i="4"/>
  <c r="E874" i="4"/>
  <c r="I873" i="4"/>
  <c r="H873" i="4"/>
  <c r="G873" i="4"/>
  <c r="F873" i="4"/>
  <c r="E873" i="4"/>
  <c r="I872" i="4"/>
  <c r="H872" i="4"/>
  <c r="G872" i="4"/>
  <c r="F872" i="4"/>
  <c r="E872" i="4"/>
  <c r="I871" i="4"/>
  <c r="H871" i="4"/>
  <c r="G871" i="4"/>
  <c r="F871" i="4"/>
  <c r="E871" i="4"/>
  <c r="I870" i="4"/>
  <c r="H870" i="4"/>
  <c r="G870" i="4"/>
  <c r="F870" i="4"/>
  <c r="E870" i="4"/>
  <c r="I869" i="4"/>
  <c r="H869" i="4"/>
  <c r="G869" i="4"/>
  <c r="F869" i="4"/>
  <c r="E869" i="4"/>
  <c r="I868" i="4"/>
  <c r="H868" i="4"/>
  <c r="G868" i="4"/>
  <c r="F868" i="4"/>
  <c r="E868" i="4"/>
  <c r="I867" i="4"/>
  <c r="H867" i="4"/>
  <c r="G867" i="4"/>
  <c r="F867" i="4"/>
  <c r="E867" i="4"/>
  <c r="I866" i="4"/>
  <c r="H866" i="4"/>
  <c r="G866" i="4"/>
  <c r="F866" i="4"/>
  <c r="E866" i="4"/>
  <c r="I865" i="4"/>
  <c r="H865" i="4"/>
  <c r="G865" i="4"/>
  <c r="F865" i="4"/>
  <c r="E865" i="4"/>
  <c r="I864" i="4"/>
  <c r="H864" i="4"/>
  <c r="G864" i="4"/>
  <c r="F864" i="4"/>
  <c r="E864" i="4"/>
  <c r="I863" i="4"/>
  <c r="H863" i="4"/>
  <c r="G863" i="4"/>
  <c r="F863" i="4"/>
  <c r="E863" i="4"/>
  <c r="I862" i="4"/>
  <c r="H862" i="4"/>
  <c r="G862" i="4"/>
  <c r="F862" i="4"/>
  <c r="E862" i="4"/>
  <c r="I861" i="4"/>
  <c r="H861" i="4"/>
  <c r="G861" i="4"/>
  <c r="F861" i="4"/>
  <c r="E861" i="4"/>
  <c r="I860" i="4"/>
  <c r="H860" i="4"/>
  <c r="G860" i="4"/>
  <c r="F860" i="4"/>
  <c r="E860" i="4"/>
  <c r="I859" i="4"/>
  <c r="H859" i="4"/>
  <c r="G859" i="4"/>
  <c r="F859" i="4"/>
  <c r="E859" i="4"/>
  <c r="I858" i="4"/>
  <c r="H858" i="4"/>
  <c r="G858" i="4"/>
  <c r="F858" i="4"/>
  <c r="E858" i="4"/>
  <c r="I857" i="4"/>
  <c r="H857" i="4"/>
  <c r="G857" i="4"/>
  <c r="F857" i="4"/>
  <c r="E857" i="4"/>
  <c r="I856" i="4"/>
  <c r="H856" i="4"/>
  <c r="G856" i="4"/>
  <c r="F856" i="4"/>
  <c r="E856" i="4"/>
  <c r="I855" i="4"/>
  <c r="H855" i="4"/>
  <c r="G855" i="4"/>
  <c r="F855" i="4"/>
  <c r="E855" i="4"/>
  <c r="I854" i="4"/>
  <c r="H854" i="4"/>
  <c r="G854" i="4"/>
  <c r="F854" i="4"/>
  <c r="E854" i="4"/>
  <c r="I853" i="4"/>
  <c r="H853" i="4"/>
  <c r="G853" i="4"/>
  <c r="F853" i="4"/>
  <c r="E853" i="4"/>
  <c r="I852" i="4"/>
  <c r="H852" i="4"/>
  <c r="G852" i="4"/>
  <c r="F852" i="4"/>
  <c r="E852" i="4"/>
  <c r="I851" i="4"/>
  <c r="H851" i="4"/>
  <c r="G851" i="4"/>
  <c r="F851" i="4"/>
  <c r="E851" i="4"/>
  <c r="I850" i="4"/>
  <c r="H850" i="4"/>
  <c r="G850" i="4"/>
  <c r="F850" i="4"/>
  <c r="E850" i="4"/>
  <c r="I849" i="4"/>
  <c r="H849" i="4"/>
  <c r="G849" i="4"/>
  <c r="F849" i="4"/>
  <c r="E849" i="4"/>
  <c r="I848" i="4"/>
  <c r="H848" i="4"/>
  <c r="G848" i="4"/>
  <c r="F848" i="4"/>
  <c r="E848" i="4"/>
  <c r="I847" i="4"/>
  <c r="H847" i="4"/>
  <c r="G847" i="4"/>
  <c r="F847" i="4"/>
  <c r="E847" i="4"/>
  <c r="I846" i="4"/>
  <c r="H846" i="4"/>
  <c r="G846" i="4"/>
  <c r="F846" i="4"/>
  <c r="E846" i="4"/>
  <c r="I845" i="4"/>
  <c r="H845" i="4"/>
  <c r="G845" i="4"/>
  <c r="F845" i="4"/>
  <c r="E845" i="4"/>
  <c r="I844" i="4"/>
  <c r="H844" i="4"/>
  <c r="G844" i="4"/>
  <c r="F844" i="4"/>
  <c r="E844" i="4"/>
  <c r="I843" i="4"/>
  <c r="H843" i="4"/>
  <c r="G843" i="4"/>
  <c r="F843" i="4"/>
  <c r="E843" i="4"/>
  <c r="I842" i="4"/>
  <c r="H842" i="4"/>
  <c r="G842" i="4"/>
  <c r="F842" i="4"/>
  <c r="E842" i="4"/>
  <c r="I841" i="4"/>
  <c r="H841" i="4"/>
  <c r="G841" i="4"/>
  <c r="F841" i="4"/>
  <c r="E841" i="4"/>
  <c r="I840" i="4"/>
  <c r="H840" i="4"/>
  <c r="G840" i="4"/>
  <c r="F840" i="4"/>
  <c r="E840" i="4"/>
  <c r="I839" i="4"/>
  <c r="H839" i="4"/>
  <c r="G839" i="4"/>
  <c r="F839" i="4"/>
  <c r="E839" i="4"/>
  <c r="I838" i="4"/>
  <c r="H838" i="4"/>
  <c r="G838" i="4"/>
  <c r="F838" i="4"/>
  <c r="E838" i="4"/>
  <c r="I837" i="4"/>
  <c r="H837" i="4"/>
  <c r="G837" i="4"/>
  <c r="F837" i="4"/>
  <c r="E837" i="4"/>
  <c r="I836" i="4"/>
  <c r="H836" i="4"/>
  <c r="G836" i="4"/>
  <c r="F836" i="4"/>
  <c r="E836" i="4"/>
  <c r="I835" i="4"/>
  <c r="H835" i="4"/>
  <c r="G835" i="4"/>
  <c r="F835" i="4"/>
  <c r="E835" i="4"/>
  <c r="I834" i="4"/>
  <c r="H834" i="4"/>
  <c r="G834" i="4"/>
  <c r="F834" i="4"/>
  <c r="E834" i="4"/>
  <c r="I833" i="4"/>
  <c r="H833" i="4"/>
  <c r="G833" i="4"/>
  <c r="F833" i="4"/>
  <c r="E833" i="4"/>
  <c r="I832" i="4"/>
  <c r="H832" i="4"/>
  <c r="G832" i="4"/>
  <c r="F832" i="4"/>
  <c r="E832" i="4"/>
  <c r="I831" i="4"/>
  <c r="H831" i="4"/>
  <c r="G831" i="4"/>
  <c r="F831" i="4"/>
  <c r="E831" i="4"/>
  <c r="I830" i="4"/>
  <c r="H830" i="4"/>
  <c r="G830" i="4"/>
  <c r="F830" i="4"/>
  <c r="E830" i="4"/>
  <c r="I829" i="4"/>
  <c r="H829" i="4"/>
  <c r="G829" i="4"/>
  <c r="F829" i="4"/>
  <c r="E829" i="4"/>
  <c r="I828" i="4"/>
  <c r="H828" i="4"/>
  <c r="G828" i="4"/>
  <c r="F828" i="4"/>
  <c r="E828" i="4"/>
  <c r="I827" i="4"/>
  <c r="H827" i="4"/>
  <c r="G827" i="4"/>
  <c r="F827" i="4"/>
  <c r="E827" i="4"/>
  <c r="I826" i="4"/>
  <c r="H826" i="4"/>
  <c r="G826" i="4"/>
  <c r="F826" i="4"/>
  <c r="E826" i="4"/>
  <c r="I825" i="4"/>
  <c r="H825" i="4"/>
  <c r="G825" i="4"/>
  <c r="F825" i="4"/>
  <c r="E825" i="4"/>
  <c r="I824" i="4"/>
  <c r="H824" i="4"/>
  <c r="G824" i="4"/>
  <c r="F824" i="4"/>
  <c r="E824" i="4"/>
  <c r="I823" i="4"/>
  <c r="H823" i="4"/>
  <c r="G823" i="4"/>
  <c r="F823" i="4"/>
  <c r="E823" i="4"/>
  <c r="I822" i="4"/>
  <c r="H822" i="4"/>
  <c r="G822" i="4"/>
  <c r="F822" i="4"/>
  <c r="E822" i="4"/>
  <c r="I821" i="4"/>
  <c r="H821" i="4"/>
  <c r="G821" i="4"/>
  <c r="F821" i="4"/>
  <c r="E821" i="4"/>
  <c r="I820" i="4"/>
  <c r="H820" i="4"/>
  <c r="G820" i="4"/>
  <c r="F820" i="4"/>
  <c r="E820" i="4"/>
  <c r="I819" i="4"/>
  <c r="H819" i="4"/>
  <c r="G819" i="4"/>
  <c r="F819" i="4"/>
  <c r="E819" i="4"/>
  <c r="I818" i="4"/>
  <c r="H818" i="4"/>
  <c r="G818" i="4"/>
  <c r="F818" i="4"/>
  <c r="E818" i="4"/>
  <c r="I817" i="4"/>
  <c r="H817" i="4"/>
  <c r="G817" i="4"/>
  <c r="F817" i="4"/>
  <c r="E817" i="4"/>
  <c r="I816" i="4"/>
  <c r="H816" i="4"/>
  <c r="G816" i="4"/>
  <c r="F816" i="4"/>
  <c r="E816" i="4"/>
  <c r="I815" i="4"/>
  <c r="H815" i="4"/>
  <c r="G815" i="4"/>
  <c r="F815" i="4"/>
  <c r="E815" i="4"/>
  <c r="I814" i="4"/>
  <c r="H814" i="4"/>
  <c r="G814" i="4"/>
  <c r="F814" i="4"/>
  <c r="E814" i="4"/>
  <c r="I813" i="4"/>
  <c r="H813" i="4"/>
  <c r="G813" i="4"/>
  <c r="F813" i="4"/>
  <c r="E813" i="4"/>
  <c r="I812" i="4"/>
  <c r="H812" i="4"/>
  <c r="G812" i="4"/>
  <c r="F812" i="4"/>
  <c r="E812" i="4"/>
  <c r="I811" i="4"/>
  <c r="H811" i="4"/>
  <c r="G811" i="4"/>
  <c r="F811" i="4"/>
  <c r="E811" i="4"/>
  <c r="I810" i="4"/>
  <c r="H810" i="4"/>
  <c r="G810" i="4"/>
  <c r="F810" i="4"/>
  <c r="E810" i="4"/>
  <c r="I809" i="4"/>
  <c r="H809" i="4"/>
  <c r="G809" i="4"/>
  <c r="F809" i="4"/>
  <c r="E809" i="4"/>
  <c r="I808" i="4"/>
  <c r="H808" i="4"/>
  <c r="G808" i="4"/>
  <c r="F808" i="4"/>
  <c r="E808" i="4"/>
  <c r="I807" i="4"/>
  <c r="H807" i="4"/>
  <c r="G807" i="4"/>
  <c r="F807" i="4"/>
  <c r="E807" i="4"/>
  <c r="I806" i="4"/>
  <c r="H806" i="4"/>
  <c r="G806" i="4"/>
  <c r="F806" i="4"/>
  <c r="E806" i="4"/>
  <c r="I805" i="4"/>
  <c r="H805" i="4"/>
  <c r="G805" i="4"/>
  <c r="F805" i="4"/>
  <c r="E805" i="4"/>
  <c r="I804" i="4"/>
  <c r="H804" i="4"/>
  <c r="G804" i="4"/>
  <c r="F804" i="4"/>
  <c r="E804" i="4"/>
  <c r="I803" i="4"/>
  <c r="H803" i="4"/>
  <c r="G803" i="4"/>
  <c r="F803" i="4"/>
  <c r="E803" i="4"/>
  <c r="I802" i="4"/>
  <c r="H802" i="4"/>
  <c r="G802" i="4"/>
  <c r="F802" i="4"/>
  <c r="E802" i="4"/>
  <c r="I801" i="4"/>
  <c r="H801" i="4"/>
  <c r="G801" i="4"/>
  <c r="F801" i="4"/>
  <c r="E801" i="4"/>
  <c r="I800" i="4"/>
  <c r="H800" i="4"/>
  <c r="G800" i="4"/>
  <c r="F800" i="4"/>
  <c r="E800" i="4"/>
  <c r="I799" i="4"/>
  <c r="H799" i="4"/>
  <c r="G799" i="4"/>
  <c r="F799" i="4"/>
  <c r="E799" i="4"/>
  <c r="I798" i="4"/>
  <c r="H798" i="4"/>
  <c r="G798" i="4"/>
  <c r="F798" i="4"/>
  <c r="E798" i="4"/>
  <c r="I797" i="4"/>
  <c r="H797" i="4"/>
  <c r="G797" i="4"/>
  <c r="F797" i="4"/>
  <c r="E797" i="4"/>
  <c r="I796" i="4"/>
  <c r="H796" i="4"/>
  <c r="G796" i="4"/>
  <c r="F796" i="4"/>
  <c r="E796" i="4"/>
  <c r="I795" i="4"/>
  <c r="H795" i="4"/>
  <c r="G795" i="4"/>
  <c r="F795" i="4"/>
  <c r="E795" i="4"/>
  <c r="I794" i="4"/>
  <c r="H794" i="4"/>
  <c r="G794" i="4"/>
  <c r="F794" i="4"/>
  <c r="E794" i="4"/>
  <c r="I793" i="4"/>
  <c r="H793" i="4"/>
  <c r="G793" i="4"/>
  <c r="F793" i="4"/>
  <c r="E793" i="4"/>
  <c r="I792" i="4"/>
  <c r="H792" i="4"/>
  <c r="G792" i="4"/>
  <c r="F792" i="4"/>
  <c r="E792" i="4"/>
  <c r="I791" i="4"/>
  <c r="H791" i="4"/>
  <c r="G791" i="4"/>
  <c r="F791" i="4"/>
  <c r="E791" i="4"/>
  <c r="I790" i="4"/>
  <c r="H790" i="4"/>
  <c r="G790" i="4"/>
  <c r="F790" i="4"/>
  <c r="E790" i="4"/>
  <c r="I789" i="4"/>
  <c r="H789" i="4"/>
  <c r="G789" i="4"/>
  <c r="F789" i="4"/>
  <c r="E789" i="4"/>
  <c r="I788" i="4"/>
  <c r="H788" i="4"/>
  <c r="G788" i="4"/>
  <c r="F788" i="4"/>
  <c r="E788" i="4"/>
  <c r="I787" i="4"/>
  <c r="H787" i="4"/>
  <c r="G787" i="4"/>
  <c r="F787" i="4"/>
  <c r="E787" i="4"/>
  <c r="I786" i="4"/>
  <c r="H786" i="4"/>
  <c r="G786" i="4"/>
  <c r="F786" i="4"/>
  <c r="E786" i="4"/>
  <c r="I785" i="4"/>
  <c r="H785" i="4"/>
  <c r="G785" i="4"/>
  <c r="F785" i="4"/>
  <c r="E785" i="4"/>
  <c r="I784" i="4"/>
  <c r="H784" i="4"/>
  <c r="G784" i="4"/>
  <c r="F784" i="4"/>
  <c r="E784" i="4"/>
  <c r="I783" i="4"/>
  <c r="H783" i="4"/>
  <c r="G783" i="4"/>
  <c r="F783" i="4"/>
  <c r="E783" i="4"/>
  <c r="I782" i="4"/>
  <c r="H782" i="4"/>
  <c r="G782" i="4"/>
  <c r="F782" i="4"/>
  <c r="E782" i="4"/>
  <c r="I781" i="4"/>
  <c r="H781" i="4"/>
  <c r="G781" i="4"/>
  <c r="F781" i="4"/>
  <c r="E781" i="4"/>
  <c r="I780" i="4"/>
  <c r="H780" i="4"/>
  <c r="G780" i="4"/>
  <c r="F780" i="4"/>
  <c r="E780" i="4"/>
  <c r="I779" i="4"/>
  <c r="H779" i="4"/>
  <c r="G779" i="4"/>
  <c r="F779" i="4"/>
  <c r="E779" i="4"/>
  <c r="I778" i="4"/>
  <c r="H778" i="4"/>
  <c r="G778" i="4"/>
  <c r="F778" i="4"/>
  <c r="E778" i="4"/>
  <c r="I777" i="4"/>
  <c r="H777" i="4"/>
  <c r="G777" i="4"/>
  <c r="F777" i="4"/>
  <c r="E777" i="4"/>
  <c r="I776" i="4"/>
  <c r="H776" i="4"/>
  <c r="G776" i="4"/>
  <c r="F776" i="4"/>
  <c r="E776" i="4"/>
  <c r="I775" i="4"/>
  <c r="H775" i="4"/>
  <c r="G775" i="4"/>
  <c r="F775" i="4"/>
  <c r="E775" i="4"/>
  <c r="I774" i="4"/>
  <c r="H774" i="4"/>
  <c r="G774" i="4"/>
  <c r="F774" i="4"/>
  <c r="E774" i="4"/>
  <c r="I773" i="4"/>
  <c r="H773" i="4"/>
  <c r="G773" i="4"/>
  <c r="F773" i="4"/>
  <c r="E773" i="4"/>
  <c r="I772" i="4"/>
  <c r="H772" i="4"/>
  <c r="G772" i="4"/>
  <c r="F772" i="4"/>
  <c r="E772" i="4"/>
  <c r="I771" i="4"/>
  <c r="H771" i="4"/>
  <c r="G771" i="4"/>
  <c r="F771" i="4"/>
  <c r="E771" i="4"/>
  <c r="I770" i="4"/>
  <c r="H770" i="4"/>
  <c r="G770" i="4"/>
  <c r="F770" i="4"/>
  <c r="E770" i="4"/>
  <c r="I769" i="4"/>
  <c r="H769" i="4"/>
  <c r="G769" i="4"/>
  <c r="F769" i="4"/>
  <c r="E769" i="4"/>
  <c r="I768" i="4"/>
  <c r="H768" i="4"/>
  <c r="G768" i="4"/>
  <c r="F768" i="4"/>
  <c r="E768" i="4"/>
  <c r="I767" i="4"/>
  <c r="H767" i="4"/>
  <c r="G767" i="4"/>
  <c r="F767" i="4"/>
  <c r="E767" i="4"/>
  <c r="I766" i="4"/>
  <c r="H766" i="4"/>
  <c r="G766" i="4"/>
  <c r="F766" i="4"/>
  <c r="E766" i="4"/>
  <c r="I765" i="4"/>
  <c r="H765" i="4"/>
  <c r="G765" i="4"/>
  <c r="F765" i="4"/>
  <c r="E765" i="4"/>
  <c r="I764" i="4"/>
  <c r="H764" i="4"/>
  <c r="G764" i="4"/>
  <c r="F764" i="4"/>
  <c r="E764" i="4"/>
  <c r="I763" i="4"/>
  <c r="H763" i="4"/>
  <c r="G763" i="4"/>
  <c r="F763" i="4"/>
  <c r="E763" i="4"/>
  <c r="I762" i="4"/>
  <c r="H762" i="4"/>
  <c r="G762" i="4"/>
  <c r="F762" i="4"/>
  <c r="E762" i="4"/>
  <c r="I761" i="4"/>
  <c r="H761" i="4"/>
  <c r="G761" i="4"/>
  <c r="F761" i="4"/>
  <c r="E761" i="4"/>
  <c r="I760" i="4"/>
  <c r="H760" i="4"/>
  <c r="G760" i="4"/>
  <c r="F760" i="4"/>
  <c r="E760" i="4"/>
  <c r="I759" i="4"/>
  <c r="H759" i="4"/>
  <c r="G759" i="4"/>
  <c r="F759" i="4"/>
  <c r="E759" i="4"/>
  <c r="I758" i="4"/>
  <c r="H758" i="4"/>
  <c r="G758" i="4"/>
  <c r="F758" i="4"/>
  <c r="E758" i="4"/>
  <c r="I757" i="4"/>
  <c r="H757" i="4"/>
  <c r="G757" i="4"/>
  <c r="F757" i="4"/>
  <c r="E757" i="4"/>
  <c r="I756" i="4"/>
  <c r="H756" i="4"/>
  <c r="G756" i="4"/>
  <c r="F756" i="4"/>
  <c r="E756" i="4"/>
  <c r="I755" i="4"/>
  <c r="H755" i="4"/>
  <c r="G755" i="4"/>
  <c r="F755" i="4"/>
  <c r="E755" i="4"/>
  <c r="I754" i="4"/>
  <c r="H754" i="4"/>
  <c r="G754" i="4"/>
  <c r="F754" i="4"/>
  <c r="E754" i="4"/>
  <c r="I753" i="4"/>
  <c r="H753" i="4"/>
  <c r="G753" i="4"/>
  <c r="F753" i="4"/>
  <c r="E753" i="4"/>
  <c r="I752" i="4"/>
  <c r="H752" i="4"/>
  <c r="G752" i="4"/>
  <c r="F752" i="4"/>
  <c r="E752" i="4"/>
  <c r="I751" i="4"/>
  <c r="H751" i="4"/>
  <c r="G751" i="4"/>
  <c r="F751" i="4"/>
  <c r="E751" i="4"/>
  <c r="I750" i="4"/>
  <c r="H750" i="4"/>
  <c r="G750" i="4"/>
  <c r="F750" i="4"/>
  <c r="E750" i="4"/>
  <c r="I749" i="4"/>
  <c r="H749" i="4"/>
  <c r="G749" i="4"/>
  <c r="F749" i="4"/>
  <c r="E749" i="4"/>
  <c r="I748" i="4"/>
  <c r="H748" i="4"/>
  <c r="G748" i="4"/>
  <c r="F748" i="4"/>
  <c r="E748" i="4"/>
  <c r="I747" i="4"/>
  <c r="H747" i="4"/>
  <c r="G747" i="4"/>
  <c r="F747" i="4"/>
  <c r="E747" i="4"/>
  <c r="I746" i="4"/>
  <c r="H746" i="4"/>
  <c r="G746" i="4"/>
  <c r="F746" i="4"/>
  <c r="E746" i="4"/>
  <c r="I745" i="4"/>
  <c r="H745" i="4"/>
  <c r="G745" i="4"/>
  <c r="F745" i="4"/>
  <c r="E745" i="4"/>
  <c r="I744" i="4"/>
  <c r="H744" i="4"/>
  <c r="G744" i="4"/>
  <c r="F744" i="4"/>
  <c r="E744" i="4"/>
  <c r="I743" i="4"/>
  <c r="H743" i="4"/>
  <c r="G743" i="4"/>
  <c r="F743" i="4"/>
  <c r="E743" i="4"/>
  <c r="I742" i="4"/>
  <c r="H742" i="4"/>
  <c r="G742" i="4"/>
  <c r="F742" i="4"/>
  <c r="E742" i="4"/>
  <c r="I741" i="4"/>
  <c r="H741" i="4"/>
  <c r="G741" i="4"/>
  <c r="F741" i="4"/>
  <c r="E741" i="4"/>
  <c r="I740" i="4"/>
  <c r="H740" i="4"/>
  <c r="G740" i="4"/>
  <c r="F740" i="4"/>
  <c r="E740" i="4"/>
  <c r="I739" i="4"/>
  <c r="H739" i="4"/>
  <c r="G739" i="4"/>
  <c r="F739" i="4"/>
  <c r="E739" i="4"/>
  <c r="I738" i="4"/>
  <c r="H738" i="4"/>
  <c r="G738" i="4"/>
  <c r="F738" i="4"/>
  <c r="E738" i="4"/>
  <c r="I737" i="4"/>
  <c r="H737" i="4"/>
  <c r="G737" i="4"/>
  <c r="F737" i="4"/>
  <c r="E737" i="4"/>
  <c r="I736" i="4"/>
  <c r="H736" i="4"/>
  <c r="G736" i="4"/>
  <c r="F736" i="4"/>
  <c r="E736" i="4"/>
  <c r="I735" i="4"/>
  <c r="H735" i="4"/>
  <c r="G735" i="4"/>
  <c r="F735" i="4"/>
  <c r="E735" i="4"/>
  <c r="I734" i="4"/>
  <c r="H734" i="4"/>
  <c r="G734" i="4"/>
  <c r="F734" i="4"/>
  <c r="E734" i="4"/>
  <c r="I733" i="4"/>
  <c r="H733" i="4"/>
  <c r="G733" i="4"/>
  <c r="F733" i="4"/>
  <c r="E733" i="4"/>
  <c r="I732" i="4"/>
  <c r="H732" i="4"/>
  <c r="G732" i="4"/>
  <c r="F732" i="4"/>
  <c r="E732" i="4"/>
  <c r="I731" i="4"/>
  <c r="H731" i="4"/>
  <c r="G731" i="4"/>
  <c r="F731" i="4"/>
  <c r="E731" i="4"/>
  <c r="I730" i="4"/>
  <c r="H730" i="4"/>
  <c r="G730" i="4"/>
  <c r="F730" i="4"/>
  <c r="E730" i="4"/>
  <c r="I729" i="4"/>
  <c r="H729" i="4"/>
  <c r="G729" i="4"/>
  <c r="F729" i="4"/>
  <c r="E729" i="4"/>
  <c r="I728" i="4"/>
  <c r="H728" i="4"/>
  <c r="G728" i="4"/>
  <c r="F728" i="4"/>
  <c r="E728" i="4"/>
  <c r="I727" i="4"/>
  <c r="H727" i="4"/>
  <c r="G727" i="4"/>
  <c r="F727" i="4"/>
  <c r="E727" i="4"/>
  <c r="I726" i="4"/>
  <c r="H726" i="4"/>
  <c r="G726" i="4"/>
  <c r="F726" i="4"/>
  <c r="E726" i="4"/>
  <c r="I725" i="4"/>
  <c r="H725" i="4"/>
  <c r="G725" i="4"/>
  <c r="F725" i="4"/>
  <c r="E725" i="4"/>
  <c r="I724" i="4"/>
  <c r="H724" i="4"/>
  <c r="G724" i="4"/>
  <c r="F724" i="4"/>
  <c r="E724" i="4"/>
  <c r="I723" i="4"/>
  <c r="H723" i="4"/>
  <c r="G723" i="4"/>
  <c r="F723" i="4"/>
  <c r="E723" i="4"/>
  <c r="I722" i="4"/>
  <c r="H722" i="4"/>
  <c r="G722" i="4"/>
  <c r="F722" i="4"/>
  <c r="E722" i="4"/>
  <c r="I721" i="4"/>
  <c r="H721" i="4"/>
  <c r="G721" i="4"/>
  <c r="F721" i="4"/>
  <c r="E721" i="4"/>
  <c r="I720" i="4"/>
  <c r="H720" i="4"/>
  <c r="G720" i="4"/>
  <c r="F720" i="4"/>
  <c r="E720" i="4"/>
  <c r="I719" i="4"/>
  <c r="H719" i="4"/>
  <c r="G719" i="4"/>
  <c r="F719" i="4"/>
  <c r="E719" i="4"/>
  <c r="I718" i="4"/>
  <c r="H718" i="4"/>
  <c r="G718" i="4"/>
  <c r="F718" i="4"/>
  <c r="E718" i="4"/>
  <c r="I717" i="4"/>
  <c r="H717" i="4"/>
  <c r="G717" i="4"/>
  <c r="F717" i="4"/>
  <c r="E717" i="4"/>
  <c r="I716" i="4"/>
  <c r="H716" i="4"/>
  <c r="G716" i="4"/>
  <c r="F716" i="4"/>
  <c r="E716" i="4"/>
  <c r="I715" i="4"/>
  <c r="H715" i="4"/>
  <c r="G715" i="4"/>
  <c r="F715" i="4"/>
  <c r="E715" i="4"/>
  <c r="I714" i="4"/>
  <c r="H714" i="4"/>
  <c r="G714" i="4"/>
  <c r="F714" i="4"/>
  <c r="E714" i="4"/>
  <c r="I713" i="4"/>
  <c r="H713" i="4"/>
  <c r="G713" i="4"/>
  <c r="F713" i="4"/>
  <c r="E713" i="4"/>
  <c r="I712" i="4"/>
  <c r="H712" i="4"/>
  <c r="G712" i="4"/>
  <c r="F712" i="4"/>
  <c r="E712" i="4"/>
  <c r="I711" i="4"/>
  <c r="H711" i="4"/>
  <c r="G711" i="4"/>
  <c r="F711" i="4"/>
  <c r="E711" i="4"/>
  <c r="I710" i="4"/>
  <c r="H710" i="4"/>
  <c r="G710" i="4"/>
  <c r="F710" i="4"/>
  <c r="E710" i="4"/>
  <c r="I709" i="4"/>
  <c r="H709" i="4"/>
  <c r="G709" i="4"/>
  <c r="F709" i="4"/>
  <c r="E709" i="4"/>
  <c r="I708" i="4"/>
  <c r="H708" i="4"/>
  <c r="G708" i="4"/>
  <c r="F708" i="4"/>
  <c r="E708" i="4"/>
  <c r="I707" i="4"/>
  <c r="H707" i="4"/>
  <c r="G707" i="4"/>
  <c r="F707" i="4"/>
  <c r="E707" i="4"/>
  <c r="I706" i="4"/>
  <c r="H706" i="4"/>
  <c r="G706" i="4"/>
  <c r="F706" i="4"/>
  <c r="E706" i="4"/>
  <c r="I705" i="4"/>
  <c r="H705" i="4"/>
  <c r="G705" i="4"/>
  <c r="F705" i="4"/>
  <c r="E705" i="4"/>
  <c r="I704" i="4"/>
  <c r="H704" i="4"/>
  <c r="G704" i="4"/>
  <c r="F704" i="4"/>
  <c r="E704" i="4"/>
  <c r="I703" i="4"/>
  <c r="H703" i="4"/>
  <c r="G703" i="4"/>
  <c r="F703" i="4"/>
  <c r="E703" i="4"/>
  <c r="I702" i="4"/>
  <c r="H702" i="4"/>
  <c r="G702" i="4"/>
  <c r="F702" i="4"/>
  <c r="E702" i="4"/>
  <c r="I701" i="4"/>
  <c r="H701" i="4"/>
  <c r="G701" i="4"/>
  <c r="F701" i="4"/>
  <c r="E701" i="4"/>
  <c r="I700" i="4"/>
  <c r="H700" i="4"/>
  <c r="G700" i="4"/>
  <c r="F700" i="4"/>
  <c r="E700" i="4"/>
  <c r="I699" i="4"/>
  <c r="H699" i="4"/>
  <c r="G699" i="4"/>
  <c r="F699" i="4"/>
  <c r="E699" i="4"/>
  <c r="I698" i="4"/>
  <c r="H698" i="4"/>
  <c r="G698" i="4"/>
  <c r="F698" i="4"/>
  <c r="E698" i="4"/>
  <c r="I697" i="4"/>
  <c r="H697" i="4"/>
  <c r="G697" i="4"/>
  <c r="F697" i="4"/>
  <c r="E697" i="4"/>
  <c r="I696" i="4"/>
  <c r="H696" i="4"/>
  <c r="G696" i="4"/>
  <c r="F696" i="4"/>
  <c r="E696" i="4"/>
  <c r="I695" i="4"/>
  <c r="H695" i="4"/>
  <c r="G695" i="4"/>
  <c r="F695" i="4"/>
  <c r="E695" i="4"/>
  <c r="I694" i="4"/>
  <c r="H694" i="4"/>
  <c r="G694" i="4"/>
  <c r="F694" i="4"/>
  <c r="E694" i="4"/>
  <c r="I693" i="4"/>
  <c r="H693" i="4"/>
  <c r="G693" i="4"/>
  <c r="F693" i="4"/>
  <c r="E693" i="4"/>
  <c r="I692" i="4"/>
  <c r="H692" i="4"/>
  <c r="G692" i="4"/>
  <c r="F692" i="4"/>
  <c r="E692" i="4"/>
  <c r="I691" i="4"/>
  <c r="H691" i="4"/>
  <c r="G691" i="4"/>
  <c r="F691" i="4"/>
  <c r="E691" i="4"/>
  <c r="I690" i="4"/>
  <c r="H690" i="4"/>
  <c r="G690" i="4"/>
  <c r="F690" i="4"/>
  <c r="E690" i="4"/>
  <c r="I689" i="4"/>
  <c r="H689" i="4"/>
  <c r="G689" i="4"/>
  <c r="F689" i="4"/>
  <c r="E689" i="4"/>
  <c r="I688" i="4"/>
  <c r="H688" i="4"/>
  <c r="G688" i="4"/>
  <c r="F688" i="4"/>
  <c r="E688" i="4"/>
  <c r="I687" i="4"/>
  <c r="H687" i="4"/>
  <c r="G687" i="4"/>
  <c r="F687" i="4"/>
  <c r="E687" i="4"/>
  <c r="I686" i="4"/>
  <c r="H686" i="4"/>
  <c r="G686" i="4"/>
  <c r="F686" i="4"/>
  <c r="E686" i="4"/>
  <c r="I685" i="4"/>
  <c r="H685" i="4"/>
  <c r="G685" i="4"/>
  <c r="F685" i="4"/>
  <c r="E685" i="4"/>
  <c r="I684" i="4"/>
  <c r="H684" i="4"/>
  <c r="G684" i="4"/>
  <c r="F684" i="4"/>
  <c r="E684" i="4"/>
  <c r="I683" i="4"/>
  <c r="H683" i="4"/>
  <c r="G683" i="4"/>
  <c r="F683" i="4"/>
  <c r="E683" i="4"/>
  <c r="I682" i="4"/>
  <c r="H682" i="4"/>
  <c r="G682" i="4"/>
  <c r="F682" i="4"/>
  <c r="E682" i="4"/>
  <c r="I681" i="4"/>
  <c r="H681" i="4"/>
  <c r="G681" i="4"/>
  <c r="F681" i="4"/>
  <c r="E681" i="4"/>
  <c r="I680" i="4"/>
  <c r="H680" i="4"/>
  <c r="G680" i="4"/>
  <c r="F680" i="4"/>
  <c r="E680" i="4"/>
  <c r="I679" i="4"/>
  <c r="H679" i="4"/>
  <c r="G679" i="4"/>
  <c r="F679" i="4"/>
  <c r="E679" i="4"/>
  <c r="I678" i="4"/>
  <c r="H678" i="4"/>
  <c r="G678" i="4"/>
  <c r="F678" i="4"/>
  <c r="E678" i="4"/>
  <c r="I677" i="4"/>
  <c r="H677" i="4"/>
  <c r="G677" i="4"/>
  <c r="F677" i="4"/>
  <c r="E677" i="4"/>
  <c r="I676" i="4"/>
  <c r="H676" i="4"/>
  <c r="G676" i="4"/>
  <c r="F676" i="4"/>
  <c r="E676" i="4"/>
  <c r="I675" i="4"/>
  <c r="H675" i="4"/>
  <c r="G675" i="4"/>
  <c r="F675" i="4"/>
  <c r="E675" i="4"/>
  <c r="I674" i="4"/>
  <c r="H674" i="4"/>
  <c r="G674" i="4"/>
  <c r="F674" i="4"/>
  <c r="E674" i="4"/>
  <c r="I673" i="4"/>
  <c r="H673" i="4"/>
  <c r="G673" i="4"/>
  <c r="F673" i="4"/>
  <c r="E673" i="4"/>
  <c r="I672" i="4"/>
  <c r="H672" i="4"/>
  <c r="G672" i="4"/>
  <c r="F672" i="4"/>
  <c r="E672" i="4"/>
  <c r="I671" i="4"/>
  <c r="H671" i="4"/>
  <c r="G671" i="4"/>
  <c r="F671" i="4"/>
  <c r="E671" i="4"/>
  <c r="I670" i="4"/>
  <c r="H670" i="4"/>
  <c r="G670" i="4"/>
  <c r="F670" i="4"/>
  <c r="E670" i="4"/>
  <c r="I669" i="4"/>
  <c r="H669" i="4"/>
  <c r="G669" i="4"/>
  <c r="F669" i="4"/>
  <c r="E669" i="4"/>
  <c r="I668" i="4"/>
  <c r="H668" i="4"/>
  <c r="G668" i="4"/>
  <c r="F668" i="4"/>
  <c r="E668" i="4"/>
  <c r="I667" i="4"/>
  <c r="H667" i="4"/>
  <c r="G667" i="4"/>
  <c r="F667" i="4"/>
  <c r="E667" i="4"/>
  <c r="I666" i="4"/>
  <c r="H666" i="4"/>
  <c r="G666" i="4"/>
  <c r="F666" i="4"/>
  <c r="E666" i="4"/>
  <c r="I665" i="4"/>
  <c r="H665" i="4"/>
  <c r="G665" i="4"/>
  <c r="F665" i="4"/>
  <c r="E665" i="4"/>
  <c r="I664" i="4"/>
  <c r="H664" i="4"/>
  <c r="G664" i="4"/>
  <c r="F664" i="4"/>
  <c r="E664" i="4"/>
  <c r="I663" i="4"/>
  <c r="H663" i="4"/>
  <c r="G663" i="4"/>
  <c r="F663" i="4"/>
  <c r="E663" i="4"/>
  <c r="I662" i="4"/>
  <c r="H662" i="4"/>
  <c r="G662" i="4"/>
  <c r="F662" i="4"/>
  <c r="E662" i="4"/>
  <c r="I661" i="4"/>
  <c r="H661" i="4"/>
  <c r="G661" i="4"/>
  <c r="F661" i="4"/>
  <c r="E661" i="4"/>
  <c r="I660" i="4"/>
  <c r="H660" i="4"/>
  <c r="G660" i="4"/>
  <c r="F660" i="4"/>
  <c r="E660" i="4"/>
  <c r="I659" i="4"/>
  <c r="H659" i="4"/>
  <c r="G659" i="4"/>
  <c r="F659" i="4"/>
  <c r="E659" i="4"/>
  <c r="I658" i="4"/>
  <c r="H658" i="4"/>
  <c r="G658" i="4"/>
  <c r="F658" i="4"/>
  <c r="E658" i="4"/>
  <c r="I657" i="4"/>
  <c r="H657" i="4"/>
  <c r="G657" i="4"/>
  <c r="F657" i="4"/>
  <c r="E657" i="4"/>
  <c r="I656" i="4"/>
  <c r="H656" i="4"/>
  <c r="G656" i="4"/>
  <c r="F656" i="4"/>
  <c r="E656" i="4"/>
  <c r="I655" i="4"/>
  <c r="H655" i="4"/>
  <c r="G655" i="4"/>
  <c r="F655" i="4"/>
  <c r="E655" i="4"/>
  <c r="I654" i="4"/>
  <c r="H654" i="4"/>
  <c r="G654" i="4"/>
  <c r="F654" i="4"/>
  <c r="E654" i="4"/>
  <c r="I653" i="4"/>
  <c r="H653" i="4"/>
  <c r="G653" i="4"/>
  <c r="F653" i="4"/>
  <c r="E653" i="4"/>
  <c r="I652" i="4"/>
  <c r="H652" i="4"/>
  <c r="G652" i="4"/>
  <c r="F652" i="4"/>
  <c r="E652" i="4"/>
  <c r="I651" i="4"/>
  <c r="H651" i="4"/>
  <c r="G651" i="4"/>
  <c r="F651" i="4"/>
  <c r="E651" i="4"/>
  <c r="I650" i="4"/>
  <c r="H650" i="4"/>
  <c r="G650" i="4"/>
  <c r="F650" i="4"/>
  <c r="E650" i="4"/>
  <c r="I649" i="4"/>
  <c r="H649" i="4"/>
  <c r="G649" i="4"/>
  <c r="F649" i="4"/>
  <c r="E649" i="4"/>
  <c r="I648" i="4"/>
  <c r="H648" i="4"/>
  <c r="G648" i="4"/>
  <c r="F648" i="4"/>
  <c r="E648" i="4"/>
  <c r="I647" i="4"/>
  <c r="H647" i="4"/>
  <c r="G647" i="4"/>
  <c r="F647" i="4"/>
  <c r="E647" i="4"/>
  <c r="I646" i="4"/>
  <c r="H646" i="4"/>
  <c r="G646" i="4"/>
  <c r="F646" i="4"/>
  <c r="E646" i="4"/>
  <c r="I645" i="4"/>
  <c r="H645" i="4"/>
  <c r="G645" i="4"/>
  <c r="F645" i="4"/>
  <c r="E645" i="4"/>
  <c r="I644" i="4"/>
  <c r="H644" i="4"/>
  <c r="G644" i="4"/>
  <c r="F644" i="4"/>
  <c r="E644" i="4"/>
  <c r="I643" i="4"/>
  <c r="H643" i="4"/>
  <c r="G643" i="4"/>
  <c r="F643" i="4"/>
  <c r="E643" i="4"/>
  <c r="I642" i="4"/>
  <c r="H642" i="4"/>
  <c r="G642" i="4"/>
  <c r="F642" i="4"/>
  <c r="E642" i="4"/>
  <c r="I641" i="4"/>
  <c r="H641" i="4"/>
  <c r="G641" i="4"/>
  <c r="F641" i="4"/>
  <c r="E641" i="4"/>
  <c r="I640" i="4"/>
  <c r="H640" i="4"/>
  <c r="G640" i="4"/>
  <c r="F640" i="4"/>
  <c r="E640" i="4"/>
  <c r="I639" i="4"/>
  <c r="H639" i="4"/>
  <c r="G639" i="4"/>
  <c r="F639" i="4"/>
  <c r="E639" i="4"/>
  <c r="I638" i="4"/>
  <c r="H638" i="4"/>
  <c r="G638" i="4"/>
  <c r="F638" i="4"/>
  <c r="E638" i="4"/>
  <c r="I637" i="4"/>
  <c r="H637" i="4"/>
  <c r="G637" i="4"/>
  <c r="F637" i="4"/>
  <c r="E637" i="4"/>
  <c r="I636" i="4"/>
  <c r="H636" i="4"/>
  <c r="G636" i="4"/>
  <c r="F636" i="4"/>
  <c r="E636" i="4"/>
  <c r="I635" i="4"/>
  <c r="H635" i="4"/>
  <c r="G635" i="4"/>
  <c r="F635" i="4"/>
  <c r="E635" i="4"/>
  <c r="I634" i="4"/>
  <c r="H634" i="4"/>
  <c r="G634" i="4"/>
  <c r="F634" i="4"/>
  <c r="E634" i="4"/>
  <c r="I633" i="4"/>
  <c r="H633" i="4"/>
  <c r="G633" i="4"/>
  <c r="F633" i="4"/>
  <c r="E633" i="4"/>
  <c r="I632" i="4"/>
  <c r="H632" i="4"/>
  <c r="G632" i="4"/>
  <c r="F632" i="4"/>
  <c r="E632" i="4"/>
  <c r="I631" i="4"/>
  <c r="H631" i="4"/>
  <c r="G631" i="4"/>
  <c r="F631" i="4"/>
  <c r="E631" i="4"/>
  <c r="I630" i="4"/>
  <c r="H630" i="4"/>
  <c r="G630" i="4"/>
  <c r="F630" i="4"/>
  <c r="E630" i="4"/>
  <c r="I629" i="4"/>
  <c r="H629" i="4"/>
  <c r="G629" i="4"/>
  <c r="F629" i="4"/>
  <c r="E629" i="4"/>
  <c r="I628" i="4"/>
  <c r="H628" i="4"/>
  <c r="G628" i="4"/>
  <c r="F628" i="4"/>
  <c r="E628" i="4"/>
  <c r="I627" i="4"/>
  <c r="H627" i="4"/>
  <c r="G627" i="4"/>
  <c r="F627" i="4"/>
  <c r="E627" i="4"/>
  <c r="I626" i="4"/>
  <c r="H626" i="4"/>
  <c r="G626" i="4"/>
  <c r="F626" i="4"/>
  <c r="E626" i="4"/>
  <c r="I625" i="4"/>
  <c r="H625" i="4"/>
  <c r="G625" i="4"/>
  <c r="F625" i="4"/>
  <c r="E625" i="4"/>
  <c r="I624" i="4"/>
  <c r="H624" i="4"/>
  <c r="G624" i="4"/>
  <c r="F624" i="4"/>
  <c r="E624" i="4"/>
  <c r="I623" i="4"/>
  <c r="H623" i="4"/>
  <c r="G623" i="4"/>
  <c r="F623" i="4"/>
  <c r="E623" i="4"/>
  <c r="I622" i="4"/>
  <c r="H622" i="4"/>
  <c r="G622" i="4"/>
  <c r="F622" i="4"/>
  <c r="E622" i="4"/>
  <c r="I621" i="4"/>
  <c r="H621" i="4"/>
  <c r="G621" i="4"/>
  <c r="F621" i="4"/>
  <c r="E621" i="4"/>
  <c r="I620" i="4"/>
  <c r="H620" i="4"/>
  <c r="G620" i="4"/>
  <c r="F620" i="4"/>
  <c r="E620" i="4"/>
  <c r="I619" i="4"/>
  <c r="H619" i="4"/>
  <c r="G619" i="4"/>
  <c r="F619" i="4"/>
  <c r="E619" i="4"/>
  <c r="I618" i="4"/>
  <c r="H618" i="4"/>
  <c r="G618" i="4"/>
  <c r="F618" i="4"/>
  <c r="E618" i="4"/>
  <c r="I617" i="4"/>
  <c r="H617" i="4"/>
  <c r="G617" i="4"/>
  <c r="F617" i="4"/>
  <c r="E617" i="4"/>
  <c r="I616" i="4"/>
  <c r="H616" i="4"/>
  <c r="G616" i="4"/>
  <c r="F616" i="4"/>
  <c r="E616" i="4"/>
  <c r="I615" i="4"/>
  <c r="H615" i="4"/>
  <c r="G615" i="4"/>
  <c r="F615" i="4"/>
  <c r="E615" i="4"/>
  <c r="I614" i="4"/>
  <c r="H614" i="4"/>
  <c r="G614" i="4"/>
  <c r="F614" i="4"/>
  <c r="E614" i="4"/>
  <c r="I613" i="4"/>
  <c r="H613" i="4"/>
  <c r="G613" i="4"/>
  <c r="F613" i="4"/>
  <c r="E613" i="4"/>
  <c r="I612" i="4"/>
  <c r="H612" i="4"/>
  <c r="G612" i="4"/>
  <c r="F612" i="4"/>
  <c r="E612" i="4"/>
  <c r="I611" i="4"/>
  <c r="H611" i="4"/>
  <c r="G611" i="4"/>
  <c r="F611" i="4"/>
  <c r="E611" i="4"/>
  <c r="I610" i="4"/>
  <c r="H610" i="4"/>
  <c r="G610" i="4"/>
  <c r="F610" i="4"/>
  <c r="E610" i="4"/>
  <c r="I609" i="4"/>
  <c r="H609" i="4"/>
  <c r="G609" i="4"/>
  <c r="F609" i="4"/>
  <c r="E609" i="4"/>
  <c r="I608" i="4"/>
  <c r="H608" i="4"/>
  <c r="G608" i="4"/>
  <c r="F608" i="4"/>
  <c r="E608" i="4"/>
  <c r="I607" i="4"/>
  <c r="H607" i="4"/>
  <c r="G607" i="4"/>
  <c r="F607" i="4"/>
  <c r="E607" i="4"/>
  <c r="I606" i="4"/>
  <c r="H606" i="4"/>
  <c r="G606" i="4"/>
  <c r="F606" i="4"/>
  <c r="E606" i="4"/>
  <c r="I605" i="4"/>
  <c r="H605" i="4"/>
  <c r="G605" i="4"/>
  <c r="F605" i="4"/>
  <c r="E605" i="4"/>
  <c r="I604" i="4"/>
  <c r="H604" i="4"/>
  <c r="G604" i="4"/>
  <c r="F604" i="4"/>
  <c r="E604" i="4"/>
  <c r="I603" i="4"/>
  <c r="H603" i="4"/>
  <c r="G603" i="4"/>
  <c r="F603" i="4"/>
  <c r="E603" i="4"/>
  <c r="I602" i="4"/>
  <c r="H602" i="4"/>
  <c r="G602" i="4"/>
  <c r="F602" i="4"/>
  <c r="E602" i="4"/>
  <c r="I601" i="4"/>
  <c r="H601" i="4"/>
  <c r="G601" i="4"/>
  <c r="F601" i="4"/>
  <c r="E601" i="4"/>
  <c r="I600" i="4"/>
  <c r="H600" i="4"/>
  <c r="G600" i="4"/>
  <c r="F600" i="4"/>
  <c r="E600" i="4"/>
  <c r="I599" i="4"/>
  <c r="H599" i="4"/>
  <c r="G599" i="4"/>
  <c r="F599" i="4"/>
  <c r="E599" i="4"/>
  <c r="I598" i="4"/>
  <c r="H598" i="4"/>
  <c r="G598" i="4"/>
  <c r="F598" i="4"/>
  <c r="E598" i="4"/>
  <c r="I597" i="4"/>
  <c r="H597" i="4"/>
  <c r="G597" i="4"/>
  <c r="F597" i="4"/>
  <c r="E597" i="4"/>
  <c r="I596" i="4"/>
  <c r="H596" i="4"/>
  <c r="G596" i="4"/>
  <c r="F596" i="4"/>
  <c r="E596" i="4"/>
  <c r="I595" i="4"/>
  <c r="H595" i="4"/>
  <c r="G595" i="4"/>
  <c r="F595" i="4"/>
  <c r="E595" i="4"/>
  <c r="I594" i="4"/>
  <c r="H594" i="4"/>
  <c r="G594" i="4"/>
  <c r="F594" i="4"/>
  <c r="E594" i="4"/>
  <c r="I593" i="4"/>
  <c r="H593" i="4"/>
  <c r="G593" i="4"/>
  <c r="F593" i="4"/>
  <c r="E593" i="4"/>
  <c r="I592" i="4"/>
  <c r="H592" i="4"/>
  <c r="G592" i="4"/>
  <c r="F592" i="4"/>
  <c r="E592" i="4"/>
  <c r="I591" i="4"/>
  <c r="H591" i="4"/>
  <c r="G591" i="4"/>
  <c r="F591" i="4"/>
  <c r="E591" i="4"/>
  <c r="I590" i="4"/>
  <c r="H590" i="4"/>
  <c r="G590" i="4"/>
  <c r="F590" i="4"/>
  <c r="E590" i="4"/>
  <c r="I589" i="4"/>
  <c r="H589" i="4"/>
  <c r="G589" i="4"/>
  <c r="F589" i="4"/>
  <c r="E589" i="4"/>
  <c r="I588" i="4"/>
  <c r="H588" i="4"/>
  <c r="G588" i="4"/>
  <c r="F588" i="4"/>
  <c r="E588" i="4"/>
  <c r="I587" i="4"/>
  <c r="H587" i="4"/>
  <c r="G587" i="4"/>
  <c r="F587" i="4"/>
  <c r="E587" i="4"/>
  <c r="I586" i="4"/>
  <c r="H586" i="4"/>
  <c r="G586" i="4"/>
  <c r="F586" i="4"/>
  <c r="E586" i="4"/>
  <c r="I585" i="4"/>
  <c r="H585" i="4"/>
  <c r="G585" i="4"/>
  <c r="F585" i="4"/>
  <c r="E585" i="4"/>
  <c r="I584" i="4"/>
  <c r="H584" i="4"/>
  <c r="G584" i="4"/>
  <c r="F584" i="4"/>
  <c r="E584" i="4"/>
  <c r="I583" i="4"/>
  <c r="H583" i="4"/>
  <c r="G583" i="4"/>
  <c r="F583" i="4"/>
  <c r="E583" i="4"/>
  <c r="I582" i="4"/>
  <c r="H582" i="4"/>
  <c r="G582" i="4"/>
  <c r="F582" i="4"/>
  <c r="E582" i="4"/>
  <c r="I581" i="4"/>
  <c r="H581" i="4"/>
  <c r="G581" i="4"/>
  <c r="F581" i="4"/>
  <c r="E581" i="4"/>
  <c r="I580" i="4"/>
  <c r="H580" i="4"/>
  <c r="G580" i="4"/>
  <c r="F580" i="4"/>
  <c r="E580" i="4"/>
  <c r="I579" i="4"/>
  <c r="H579" i="4"/>
  <c r="G579" i="4"/>
  <c r="F579" i="4"/>
  <c r="E579" i="4"/>
  <c r="I578" i="4"/>
  <c r="H578" i="4"/>
  <c r="G578" i="4"/>
  <c r="F578" i="4"/>
  <c r="E578" i="4"/>
  <c r="I577" i="4"/>
  <c r="H577" i="4"/>
  <c r="G577" i="4"/>
  <c r="F577" i="4"/>
  <c r="E577" i="4"/>
  <c r="I576" i="4"/>
  <c r="H576" i="4"/>
  <c r="G576" i="4"/>
  <c r="F576" i="4"/>
  <c r="E576" i="4"/>
  <c r="I575" i="4"/>
  <c r="H575" i="4"/>
  <c r="G575" i="4"/>
  <c r="F575" i="4"/>
  <c r="E575" i="4"/>
  <c r="I574" i="4"/>
  <c r="H574" i="4"/>
  <c r="G574" i="4"/>
  <c r="F574" i="4"/>
  <c r="E574" i="4"/>
  <c r="I573" i="4"/>
  <c r="H573" i="4"/>
  <c r="G573" i="4"/>
  <c r="F573" i="4"/>
  <c r="E573" i="4"/>
  <c r="I572" i="4"/>
  <c r="H572" i="4"/>
  <c r="G572" i="4"/>
  <c r="F572" i="4"/>
  <c r="E572" i="4"/>
  <c r="I571" i="4"/>
  <c r="H571" i="4"/>
  <c r="G571" i="4"/>
  <c r="F571" i="4"/>
  <c r="E571" i="4"/>
  <c r="I570" i="4"/>
  <c r="H570" i="4"/>
  <c r="G570" i="4"/>
  <c r="F570" i="4"/>
  <c r="E570" i="4"/>
  <c r="I569" i="4"/>
  <c r="H569" i="4"/>
  <c r="G569" i="4"/>
  <c r="F569" i="4"/>
  <c r="E569" i="4"/>
  <c r="I568" i="4"/>
  <c r="H568" i="4"/>
  <c r="G568" i="4"/>
  <c r="F568" i="4"/>
  <c r="E568" i="4"/>
  <c r="I567" i="4"/>
  <c r="H567" i="4"/>
  <c r="G567" i="4"/>
  <c r="F567" i="4"/>
  <c r="E567" i="4"/>
  <c r="I566" i="4"/>
  <c r="H566" i="4"/>
  <c r="G566" i="4"/>
  <c r="F566" i="4"/>
  <c r="E566" i="4"/>
  <c r="I565" i="4"/>
  <c r="H565" i="4"/>
  <c r="G565" i="4"/>
  <c r="F565" i="4"/>
  <c r="E565" i="4"/>
  <c r="I564" i="4"/>
  <c r="H564" i="4"/>
  <c r="G564" i="4"/>
  <c r="F564" i="4"/>
  <c r="E564" i="4"/>
  <c r="I563" i="4"/>
  <c r="H563" i="4"/>
  <c r="G563" i="4"/>
  <c r="F563" i="4"/>
  <c r="E563" i="4"/>
  <c r="I562" i="4"/>
  <c r="H562" i="4"/>
  <c r="G562" i="4"/>
  <c r="F562" i="4"/>
  <c r="E562" i="4"/>
  <c r="I561" i="4"/>
  <c r="H561" i="4"/>
  <c r="G561" i="4"/>
  <c r="F561" i="4"/>
  <c r="E561" i="4"/>
  <c r="I560" i="4"/>
  <c r="H560" i="4"/>
  <c r="G560" i="4"/>
  <c r="F560" i="4"/>
  <c r="E560" i="4"/>
  <c r="I559" i="4"/>
  <c r="H559" i="4"/>
  <c r="G559" i="4"/>
  <c r="F559" i="4"/>
  <c r="E559" i="4"/>
  <c r="I558" i="4"/>
  <c r="H558" i="4"/>
  <c r="G558" i="4"/>
  <c r="F558" i="4"/>
  <c r="E558" i="4"/>
  <c r="I557" i="4"/>
  <c r="H557" i="4"/>
  <c r="G557" i="4"/>
  <c r="F557" i="4"/>
  <c r="E557" i="4"/>
  <c r="I556" i="4"/>
  <c r="H556" i="4"/>
  <c r="G556" i="4"/>
  <c r="F556" i="4"/>
  <c r="E556" i="4"/>
  <c r="I555" i="4"/>
  <c r="H555" i="4"/>
  <c r="G555" i="4"/>
  <c r="F555" i="4"/>
  <c r="E555" i="4"/>
  <c r="I554" i="4"/>
  <c r="H554" i="4"/>
  <c r="G554" i="4"/>
  <c r="F554" i="4"/>
  <c r="E554" i="4"/>
  <c r="I553" i="4"/>
  <c r="H553" i="4"/>
  <c r="G553" i="4"/>
  <c r="F553" i="4"/>
  <c r="E553" i="4"/>
  <c r="I552" i="4"/>
  <c r="H552" i="4"/>
  <c r="G552" i="4"/>
  <c r="F552" i="4"/>
  <c r="E552" i="4"/>
  <c r="I551" i="4"/>
  <c r="H551" i="4"/>
  <c r="G551" i="4"/>
  <c r="F551" i="4"/>
  <c r="E551" i="4"/>
  <c r="I550" i="4"/>
  <c r="H550" i="4"/>
  <c r="G550" i="4"/>
  <c r="F550" i="4"/>
  <c r="E550" i="4"/>
  <c r="I549" i="4"/>
  <c r="H549" i="4"/>
  <c r="G549" i="4"/>
  <c r="F549" i="4"/>
  <c r="E549" i="4"/>
  <c r="I548" i="4"/>
  <c r="H548" i="4"/>
  <c r="G548" i="4"/>
  <c r="F548" i="4"/>
  <c r="E548" i="4"/>
  <c r="I547" i="4"/>
  <c r="H547" i="4"/>
  <c r="G547" i="4"/>
  <c r="F547" i="4"/>
  <c r="E547" i="4"/>
  <c r="I546" i="4"/>
  <c r="H546" i="4"/>
  <c r="G546" i="4"/>
  <c r="F546" i="4"/>
  <c r="E546" i="4"/>
  <c r="I545" i="4"/>
  <c r="H545" i="4"/>
  <c r="G545" i="4"/>
  <c r="F545" i="4"/>
  <c r="E545" i="4"/>
  <c r="I544" i="4"/>
  <c r="H544" i="4"/>
  <c r="G544" i="4"/>
  <c r="F544" i="4"/>
  <c r="E544" i="4"/>
  <c r="I543" i="4"/>
  <c r="H543" i="4"/>
  <c r="G543" i="4"/>
  <c r="F543" i="4"/>
  <c r="E543" i="4"/>
  <c r="I542" i="4"/>
  <c r="H542" i="4"/>
  <c r="G542" i="4"/>
  <c r="F542" i="4"/>
  <c r="E542" i="4"/>
  <c r="I541" i="4"/>
  <c r="H541" i="4"/>
  <c r="G541" i="4"/>
  <c r="F541" i="4"/>
  <c r="E541" i="4"/>
  <c r="I540" i="4"/>
  <c r="H540" i="4"/>
  <c r="G540" i="4"/>
  <c r="F540" i="4"/>
  <c r="E540" i="4"/>
  <c r="I539" i="4"/>
  <c r="H539" i="4"/>
  <c r="G539" i="4"/>
  <c r="F539" i="4"/>
  <c r="E539" i="4"/>
  <c r="I538" i="4"/>
  <c r="H538" i="4"/>
  <c r="G538" i="4"/>
  <c r="F538" i="4"/>
  <c r="E538" i="4"/>
  <c r="I537" i="4"/>
  <c r="H537" i="4"/>
  <c r="G537" i="4"/>
  <c r="F537" i="4"/>
  <c r="E537" i="4"/>
  <c r="I536" i="4"/>
  <c r="H536" i="4"/>
  <c r="G536" i="4"/>
  <c r="F536" i="4"/>
  <c r="E536" i="4"/>
  <c r="I535" i="4"/>
  <c r="H535" i="4"/>
  <c r="G535" i="4"/>
  <c r="F535" i="4"/>
  <c r="E535" i="4"/>
  <c r="I534" i="4"/>
  <c r="H534" i="4"/>
  <c r="G534" i="4"/>
  <c r="F534" i="4"/>
  <c r="E534" i="4"/>
  <c r="I533" i="4"/>
  <c r="H533" i="4"/>
  <c r="G533" i="4"/>
  <c r="F533" i="4"/>
  <c r="E533" i="4"/>
  <c r="I532" i="4"/>
  <c r="H532" i="4"/>
  <c r="G532" i="4"/>
  <c r="F532" i="4"/>
  <c r="E532" i="4"/>
  <c r="I531" i="4"/>
  <c r="H531" i="4"/>
  <c r="G531" i="4"/>
  <c r="F531" i="4"/>
  <c r="E531" i="4"/>
  <c r="I530" i="4"/>
  <c r="H530" i="4"/>
  <c r="G530" i="4"/>
  <c r="F530" i="4"/>
  <c r="E530" i="4"/>
  <c r="I529" i="4"/>
  <c r="H529" i="4"/>
  <c r="G529" i="4"/>
  <c r="F529" i="4"/>
  <c r="E529" i="4"/>
  <c r="I528" i="4"/>
  <c r="H528" i="4"/>
  <c r="G528" i="4"/>
  <c r="F528" i="4"/>
  <c r="E528" i="4"/>
  <c r="I527" i="4"/>
  <c r="H527" i="4"/>
  <c r="G527" i="4"/>
  <c r="F527" i="4"/>
  <c r="E527" i="4"/>
  <c r="I526" i="4"/>
  <c r="H526" i="4"/>
  <c r="G526" i="4"/>
  <c r="F526" i="4"/>
  <c r="E526" i="4"/>
  <c r="I525" i="4"/>
  <c r="H525" i="4"/>
  <c r="G525" i="4"/>
  <c r="F525" i="4"/>
  <c r="E525" i="4"/>
  <c r="I524" i="4"/>
  <c r="H524" i="4"/>
  <c r="G524" i="4"/>
  <c r="F524" i="4"/>
  <c r="E524" i="4"/>
  <c r="I523" i="4"/>
  <c r="H523" i="4"/>
  <c r="G523" i="4"/>
  <c r="F523" i="4"/>
  <c r="E523" i="4"/>
  <c r="I522" i="4"/>
  <c r="H522" i="4"/>
  <c r="G522" i="4"/>
  <c r="F522" i="4"/>
  <c r="E522" i="4"/>
  <c r="I521" i="4"/>
  <c r="H521" i="4"/>
  <c r="G521" i="4"/>
  <c r="F521" i="4"/>
  <c r="E521" i="4"/>
  <c r="I520" i="4"/>
  <c r="H520" i="4"/>
  <c r="G520" i="4"/>
  <c r="F520" i="4"/>
  <c r="E520" i="4"/>
  <c r="I519" i="4"/>
  <c r="H519" i="4"/>
  <c r="G519" i="4"/>
  <c r="F519" i="4"/>
  <c r="E519" i="4"/>
  <c r="I518" i="4"/>
  <c r="H518" i="4"/>
  <c r="G518" i="4"/>
  <c r="F518" i="4"/>
  <c r="E518" i="4"/>
  <c r="I517" i="4"/>
  <c r="H517" i="4"/>
  <c r="G517" i="4"/>
  <c r="F517" i="4"/>
  <c r="E517" i="4"/>
  <c r="I516" i="4"/>
  <c r="H516" i="4"/>
  <c r="G516" i="4"/>
  <c r="F516" i="4"/>
  <c r="E516" i="4"/>
  <c r="I515" i="4"/>
  <c r="H515" i="4"/>
  <c r="G515" i="4"/>
  <c r="F515" i="4"/>
  <c r="E515" i="4"/>
  <c r="I514" i="4"/>
  <c r="H514" i="4"/>
  <c r="G514" i="4"/>
  <c r="F514" i="4"/>
  <c r="E514" i="4"/>
  <c r="I513" i="4"/>
  <c r="H513" i="4"/>
  <c r="G513" i="4"/>
  <c r="F513" i="4"/>
  <c r="E513" i="4"/>
  <c r="I512" i="4"/>
  <c r="H512" i="4"/>
  <c r="G512" i="4"/>
  <c r="F512" i="4"/>
  <c r="E512" i="4"/>
  <c r="I511" i="4"/>
  <c r="H511" i="4"/>
  <c r="G511" i="4"/>
  <c r="F511" i="4"/>
  <c r="E511" i="4"/>
  <c r="I510" i="4"/>
  <c r="H510" i="4"/>
  <c r="G510" i="4"/>
  <c r="F510" i="4"/>
  <c r="E510" i="4"/>
  <c r="I509" i="4"/>
  <c r="H509" i="4"/>
  <c r="G509" i="4"/>
  <c r="F509" i="4"/>
  <c r="E509" i="4"/>
  <c r="I508" i="4"/>
  <c r="H508" i="4"/>
  <c r="G508" i="4"/>
  <c r="F508" i="4"/>
  <c r="E508" i="4"/>
  <c r="I507" i="4"/>
  <c r="H507" i="4"/>
  <c r="G507" i="4"/>
  <c r="F507" i="4"/>
  <c r="E507" i="4"/>
  <c r="I506" i="4"/>
  <c r="H506" i="4"/>
  <c r="G506" i="4"/>
  <c r="F506" i="4"/>
  <c r="E506" i="4"/>
  <c r="I505" i="4"/>
  <c r="H505" i="4"/>
  <c r="G505" i="4"/>
  <c r="F505" i="4"/>
  <c r="E505" i="4"/>
  <c r="I504" i="4"/>
  <c r="H504" i="4"/>
  <c r="G504" i="4"/>
  <c r="F504" i="4"/>
  <c r="E504" i="4"/>
  <c r="I503" i="4"/>
  <c r="H503" i="4"/>
  <c r="G503" i="4"/>
  <c r="F503" i="4"/>
  <c r="E503" i="4"/>
  <c r="I502" i="4"/>
  <c r="H502" i="4"/>
  <c r="G502" i="4"/>
  <c r="F502" i="4"/>
  <c r="E502" i="4"/>
  <c r="I501" i="4"/>
  <c r="H501" i="4"/>
  <c r="G501" i="4"/>
  <c r="F501" i="4"/>
  <c r="E501" i="4"/>
  <c r="I500" i="4"/>
  <c r="H500" i="4"/>
  <c r="G500" i="4"/>
  <c r="F500" i="4"/>
  <c r="E500" i="4"/>
  <c r="I499" i="4"/>
  <c r="H499" i="4"/>
  <c r="G499" i="4"/>
  <c r="F499" i="4"/>
  <c r="E499" i="4"/>
  <c r="I498" i="4"/>
  <c r="H498" i="4"/>
  <c r="G498" i="4"/>
  <c r="F498" i="4"/>
  <c r="E498" i="4"/>
  <c r="I497" i="4"/>
  <c r="H497" i="4"/>
  <c r="G497" i="4"/>
  <c r="F497" i="4"/>
  <c r="E497" i="4"/>
  <c r="I496" i="4"/>
  <c r="H496" i="4"/>
  <c r="G496" i="4"/>
  <c r="F496" i="4"/>
  <c r="E496" i="4"/>
  <c r="I495" i="4"/>
  <c r="H495" i="4"/>
  <c r="G495" i="4"/>
  <c r="F495" i="4"/>
  <c r="E495" i="4"/>
  <c r="I494" i="4"/>
  <c r="H494" i="4"/>
  <c r="G494" i="4"/>
  <c r="F494" i="4"/>
  <c r="E494" i="4"/>
  <c r="I493" i="4"/>
  <c r="H493" i="4"/>
  <c r="G493" i="4"/>
  <c r="F493" i="4"/>
  <c r="E493" i="4"/>
  <c r="I492" i="4"/>
  <c r="H492" i="4"/>
  <c r="G492" i="4"/>
  <c r="F492" i="4"/>
  <c r="E492" i="4"/>
  <c r="I491" i="4"/>
  <c r="H491" i="4"/>
  <c r="G491" i="4"/>
  <c r="F491" i="4"/>
  <c r="E491" i="4"/>
  <c r="I490" i="4"/>
  <c r="H490" i="4"/>
  <c r="G490" i="4"/>
  <c r="F490" i="4"/>
  <c r="E490" i="4"/>
  <c r="I489" i="4"/>
  <c r="H489" i="4"/>
  <c r="G489" i="4"/>
  <c r="F489" i="4"/>
  <c r="E489" i="4"/>
  <c r="I488" i="4"/>
  <c r="H488" i="4"/>
  <c r="G488" i="4"/>
  <c r="F488" i="4"/>
  <c r="E488" i="4"/>
  <c r="I487" i="4"/>
  <c r="H487" i="4"/>
  <c r="G487" i="4"/>
  <c r="F487" i="4"/>
  <c r="E487" i="4"/>
  <c r="I486" i="4"/>
  <c r="H486" i="4"/>
  <c r="G486" i="4"/>
  <c r="F486" i="4"/>
  <c r="E486" i="4"/>
  <c r="I485" i="4"/>
  <c r="H485" i="4"/>
  <c r="G485" i="4"/>
  <c r="F485" i="4"/>
  <c r="E485" i="4"/>
  <c r="I484" i="4"/>
  <c r="H484" i="4"/>
  <c r="G484" i="4"/>
  <c r="F484" i="4"/>
  <c r="E484" i="4"/>
  <c r="I483" i="4"/>
  <c r="H483" i="4"/>
  <c r="G483" i="4"/>
  <c r="F483" i="4"/>
  <c r="E483" i="4"/>
  <c r="I482" i="4"/>
  <c r="H482" i="4"/>
  <c r="G482" i="4"/>
  <c r="F482" i="4"/>
  <c r="E482" i="4"/>
  <c r="I481" i="4"/>
  <c r="H481" i="4"/>
  <c r="G481" i="4"/>
  <c r="F481" i="4"/>
  <c r="E481" i="4"/>
  <c r="I480" i="4"/>
  <c r="H480" i="4"/>
  <c r="G480" i="4"/>
  <c r="F480" i="4"/>
  <c r="E480" i="4"/>
  <c r="I479" i="4"/>
  <c r="H479" i="4"/>
  <c r="G479" i="4"/>
  <c r="F479" i="4"/>
  <c r="E479" i="4"/>
  <c r="I478" i="4"/>
  <c r="H478" i="4"/>
  <c r="G478" i="4"/>
  <c r="F478" i="4"/>
  <c r="E478" i="4"/>
  <c r="I477" i="4"/>
  <c r="H477" i="4"/>
  <c r="G477" i="4"/>
  <c r="F477" i="4"/>
  <c r="E477" i="4"/>
  <c r="I476" i="4"/>
  <c r="H476" i="4"/>
  <c r="G476" i="4"/>
  <c r="F476" i="4"/>
  <c r="E476" i="4"/>
  <c r="I475" i="4"/>
  <c r="H475" i="4"/>
  <c r="G475" i="4"/>
  <c r="F475" i="4"/>
  <c r="E475" i="4"/>
  <c r="I474" i="4"/>
  <c r="H474" i="4"/>
  <c r="G474" i="4"/>
  <c r="F474" i="4"/>
  <c r="E474" i="4"/>
  <c r="I473" i="4"/>
  <c r="H473" i="4"/>
  <c r="G473" i="4"/>
  <c r="F473" i="4"/>
  <c r="E473" i="4"/>
  <c r="I472" i="4"/>
  <c r="H472" i="4"/>
  <c r="G472" i="4"/>
  <c r="F472" i="4"/>
  <c r="E472" i="4"/>
  <c r="I471" i="4"/>
  <c r="H471" i="4"/>
  <c r="G471" i="4"/>
  <c r="F471" i="4"/>
  <c r="E471" i="4"/>
  <c r="I470" i="4"/>
  <c r="H470" i="4"/>
  <c r="G470" i="4"/>
  <c r="F470" i="4"/>
  <c r="E470" i="4"/>
  <c r="I469" i="4"/>
  <c r="H469" i="4"/>
  <c r="G469" i="4"/>
  <c r="F469" i="4"/>
  <c r="E469" i="4"/>
  <c r="I468" i="4"/>
  <c r="H468" i="4"/>
  <c r="G468" i="4"/>
  <c r="F468" i="4"/>
  <c r="E468" i="4"/>
  <c r="I467" i="4"/>
  <c r="H467" i="4"/>
  <c r="G467" i="4"/>
  <c r="F467" i="4"/>
  <c r="E467" i="4"/>
  <c r="I466" i="4"/>
  <c r="H466" i="4"/>
  <c r="G466" i="4"/>
  <c r="F466" i="4"/>
  <c r="E466" i="4"/>
  <c r="I465" i="4"/>
  <c r="H465" i="4"/>
  <c r="G465" i="4"/>
  <c r="F465" i="4"/>
  <c r="E465" i="4"/>
  <c r="I464" i="4"/>
  <c r="H464" i="4"/>
  <c r="G464" i="4"/>
  <c r="F464" i="4"/>
  <c r="E464" i="4"/>
  <c r="I463" i="4"/>
  <c r="H463" i="4"/>
  <c r="G463" i="4"/>
  <c r="F463" i="4"/>
  <c r="E463" i="4"/>
  <c r="I462" i="4"/>
  <c r="H462" i="4"/>
  <c r="G462" i="4"/>
  <c r="F462" i="4"/>
  <c r="E462" i="4"/>
  <c r="I461" i="4"/>
  <c r="H461" i="4"/>
  <c r="G461" i="4"/>
  <c r="F461" i="4"/>
  <c r="E461" i="4"/>
  <c r="I460" i="4"/>
  <c r="H460" i="4"/>
  <c r="G460" i="4"/>
  <c r="F460" i="4"/>
  <c r="E460" i="4"/>
  <c r="I459" i="4"/>
  <c r="H459" i="4"/>
  <c r="G459" i="4"/>
  <c r="F459" i="4"/>
  <c r="E459" i="4"/>
  <c r="I458" i="4"/>
  <c r="H458" i="4"/>
  <c r="G458" i="4"/>
  <c r="F458" i="4"/>
  <c r="E458" i="4"/>
  <c r="I457" i="4"/>
  <c r="H457" i="4"/>
  <c r="G457" i="4"/>
  <c r="F457" i="4"/>
  <c r="E457" i="4"/>
  <c r="I456" i="4"/>
  <c r="H456" i="4"/>
  <c r="G456" i="4"/>
  <c r="F456" i="4"/>
  <c r="E456" i="4"/>
  <c r="I455" i="4"/>
  <c r="H455" i="4"/>
  <c r="G455" i="4"/>
  <c r="F455" i="4"/>
  <c r="E455" i="4"/>
  <c r="I454" i="4"/>
  <c r="H454" i="4"/>
  <c r="G454" i="4"/>
  <c r="F454" i="4"/>
  <c r="E454" i="4"/>
  <c r="I453" i="4"/>
  <c r="H453" i="4"/>
  <c r="G453" i="4"/>
  <c r="F453" i="4"/>
  <c r="E453" i="4"/>
  <c r="I452" i="4"/>
  <c r="H452" i="4"/>
  <c r="G452" i="4"/>
  <c r="F452" i="4"/>
  <c r="E452" i="4"/>
  <c r="I451" i="4"/>
  <c r="H451" i="4"/>
  <c r="G451" i="4"/>
  <c r="F451" i="4"/>
  <c r="E451" i="4"/>
  <c r="I450" i="4"/>
  <c r="H450" i="4"/>
  <c r="G450" i="4"/>
  <c r="F450" i="4"/>
  <c r="E450" i="4"/>
  <c r="I449" i="4"/>
  <c r="H449" i="4"/>
  <c r="G449" i="4"/>
  <c r="F449" i="4"/>
  <c r="E449" i="4"/>
  <c r="I448" i="4"/>
  <c r="H448" i="4"/>
  <c r="G448" i="4"/>
  <c r="F448" i="4"/>
  <c r="E448" i="4"/>
  <c r="I447" i="4"/>
  <c r="H447" i="4"/>
  <c r="G447" i="4"/>
  <c r="F447" i="4"/>
  <c r="E447" i="4"/>
  <c r="I446" i="4"/>
  <c r="H446" i="4"/>
  <c r="G446" i="4"/>
  <c r="F446" i="4"/>
  <c r="E446" i="4"/>
  <c r="I445" i="4"/>
  <c r="H445" i="4"/>
  <c r="G445" i="4"/>
  <c r="F445" i="4"/>
  <c r="E445" i="4"/>
  <c r="I444" i="4"/>
  <c r="H444" i="4"/>
  <c r="G444" i="4"/>
  <c r="F444" i="4"/>
  <c r="E444" i="4"/>
  <c r="I443" i="4"/>
  <c r="H443" i="4"/>
  <c r="G443" i="4"/>
  <c r="F443" i="4"/>
  <c r="E443" i="4"/>
  <c r="I442" i="4"/>
  <c r="H442" i="4"/>
  <c r="G442" i="4"/>
  <c r="F442" i="4"/>
  <c r="E442" i="4"/>
  <c r="I441" i="4"/>
  <c r="H441" i="4"/>
  <c r="G441" i="4"/>
  <c r="F441" i="4"/>
  <c r="E441" i="4"/>
  <c r="I440" i="4"/>
  <c r="H440" i="4"/>
  <c r="G440" i="4"/>
  <c r="F440" i="4"/>
  <c r="E440" i="4"/>
  <c r="I439" i="4"/>
  <c r="H439" i="4"/>
  <c r="G439" i="4"/>
  <c r="F439" i="4"/>
  <c r="E439" i="4"/>
  <c r="I438" i="4"/>
  <c r="H438" i="4"/>
  <c r="G438" i="4"/>
  <c r="F438" i="4"/>
  <c r="E438" i="4"/>
  <c r="I437" i="4"/>
  <c r="H437" i="4"/>
  <c r="G437" i="4"/>
  <c r="F437" i="4"/>
  <c r="E437" i="4"/>
  <c r="I436" i="4"/>
  <c r="H436" i="4"/>
  <c r="G436" i="4"/>
  <c r="F436" i="4"/>
  <c r="E436" i="4"/>
  <c r="I435" i="4"/>
  <c r="H435" i="4"/>
  <c r="G435" i="4"/>
  <c r="F435" i="4"/>
  <c r="E435" i="4"/>
  <c r="I434" i="4"/>
  <c r="H434" i="4"/>
  <c r="G434" i="4"/>
  <c r="F434" i="4"/>
  <c r="E434" i="4"/>
  <c r="I433" i="4"/>
  <c r="H433" i="4"/>
  <c r="G433" i="4"/>
  <c r="F433" i="4"/>
  <c r="E433" i="4"/>
  <c r="I432" i="4"/>
  <c r="H432" i="4"/>
  <c r="G432" i="4"/>
  <c r="F432" i="4"/>
  <c r="E432" i="4"/>
  <c r="I431" i="4"/>
  <c r="H431" i="4"/>
  <c r="G431" i="4"/>
  <c r="F431" i="4"/>
  <c r="E431" i="4"/>
  <c r="I430" i="4"/>
  <c r="H430" i="4"/>
  <c r="G430" i="4"/>
  <c r="F430" i="4"/>
  <c r="E430" i="4"/>
  <c r="I429" i="4"/>
  <c r="H429" i="4"/>
  <c r="G429" i="4"/>
  <c r="F429" i="4"/>
  <c r="E429" i="4"/>
  <c r="I428" i="4"/>
  <c r="H428" i="4"/>
  <c r="G428" i="4"/>
  <c r="F428" i="4"/>
  <c r="E428" i="4"/>
  <c r="I427" i="4"/>
  <c r="H427" i="4"/>
  <c r="G427" i="4"/>
  <c r="F427" i="4"/>
  <c r="E427" i="4"/>
  <c r="I426" i="4"/>
  <c r="H426" i="4"/>
  <c r="G426" i="4"/>
  <c r="F426" i="4"/>
  <c r="E426" i="4"/>
  <c r="I425" i="4"/>
  <c r="H425" i="4"/>
  <c r="G425" i="4"/>
  <c r="F425" i="4"/>
  <c r="E425" i="4"/>
  <c r="I424" i="4"/>
  <c r="H424" i="4"/>
  <c r="G424" i="4"/>
  <c r="F424" i="4"/>
  <c r="E424" i="4"/>
  <c r="I423" i="4"/>
  <c r="H423" i="4"/>
  <c r="G423" i="4"/>
  <c r="F423" i="4"/>
  <c r="E423" i="4"/>
  <c r="I422" i="4"/>
  <c r="H422" i="4"/>
  <c r="G422" i="4"/>
  <c r="F422" i="4"/>
  <c r="E422" i="4"/>
  <c r="I421" i="4"/>
  <c r="H421" i="4"/>
  <c r="G421" i="4"/>
  <c r="F421" i="4"/>
  <c r="E421" i="4"/>
  <c r="I420" i="4"/>
  <c r="H420" i="4"/>
  <c r="G420" i="4"/>
  <c r="F420" i="4"/>
  <c r="E420" i="4"/>
  <c r="I419" i="4"/>
  <c r="H419" i="4"/>
  <c r="G419" i="4"/>
  <c r="F419" i="4"/>
  <c r="E419" i="4"/>
  <c r="I418" i="4"/>
  <c r="H418" i="4"/>
  <c r="G418" i="4"/>
  <c r="F418" i="4"/>
  <c r="E418" i="4"/>
  <c r="I417" i="4"/>
  <c r="H417" i="4"/>
  <c r="G417" i="4"/>
  <c r="F417" i="4"/>
  <c r="E417" i="4"/>
  <c r="I416" i="4"/>
  <c r="H416" i="4"/>
  <c r="G416" i="4"/>
  <c r="F416" i="4"/>
  <c r="E416" i="4"/>
  <c r="I415" i="4"/>
  <c r="H415" i="4"/>
  <c r="G415" i="4"/>
  <c r="F415" i="4"/>
  <c r="E415" i="4"/>
  <c r="I414" i="4"/>
  <c r="H414" i="4"/>
  <c r="G414" i="4"/>
  <c r="F414" i="4"/>
  <c r="E414" i="4"/>
  <c r="I413" i="4"/>
  <c r="H413" i="4"/>
  <c r="G413" i="4"/>
  <c r="F413" i="4"/>
  <c r="E413" i="4"/>
  <c r="I412" i="4"/>
  <c r="H412" i="4"/>
  <c r="G412" i="4"/>
  <c r="F412" i="4"/>
  <c r="E412" i="4"/>
  <c r="I411" i="4"/>
  <c r="H411" i="4"/>
  <c r="G411" i="4"/>
  <c r="F411" i="4"/>
  <c r="E411" i="4"/>
  <c r="I410" i="4"/>
  <c r="H410" i="4"/>
  <c r="G410" i="4"/>
  <c r="F410" i="4"/>
  <c r="E410" i="4"/>
  <c r="I409" i="4"/>
  <c r="H409" i="4"/>
  <c r="G409" i="4"/>
  <c r="F409" i="4"/>
  <c r="E409" i="4"/>
  <c r="I408" i="4"/>
  <c r="H408" i="4"/>
  <c r="G408" i="4"/>
  <c r="F408" i="4"/>
  <c r="E408" i="4"/>
  <c r="I407" i="4"/>
  <c r="H407" i="4"/>
  <c r="G407" i="4"/>
  <c r="F407" i="4"/>
  <c r="E407" i="4"/>
  <c r="I406" i="4"/>
  <c r="H406" i="4"/>
  <c r="G406" i="4"/>
  <c r="F406" i="4"/>
  <c r="E406" i="4"/>
  <c r="I405" i="4"/>
  <c r="H405" i="4"/>
  <c r="G405" i="4"/>
  <c r="F405" i="4"/>
  <c r="E405" i="4"/>
  <c r="I404" i="4"/>
  <c r="H404" i="4"/>
  <c r="G404" i="4"/>
  <c r="F404" i="4"/>
  <c r="E404" i="4"/>
  <c r="I403" i="4"/>
  <c r="H403" i="4"/>
  <c r="G403" i="4"/>
  <c r="F403" i="4"/>
  <c r="E403" i="4"/>
  <c r="I402" i="4"/>
  <c r="H402" i="4"/>
  <c r="G402" i="4"/>
  <c r="F402" i="4"/>
  <c r="E402" i="4"/>
  <c r="I401" i="4"/>
  <c r="H401" i="4"/>
  <c r="G401" i="4"/>
  <c r="F401" i="4"/>
  <c r="E401" i="4"/>
  <c r="I400" i="4"/>
  <c r="H400" i="4"/>
  <c r="G400" i="4"/>
  <c r="F400" i="4"/>
  <c r="E400" i="4"/>
  <c r="I399" i="4"/>
  <c r="H399" i="4"/>
  <c r="G399" i="4"/>
  <c r="F399" i="4"/>
  <c r="E399" i="4"/>
  <c r="I398" i="4"/>
  <c r="H398" i="4"/>
  <c r="G398" i="4"/>
  <c r="F398" i="4"/>
  <c r="E398" i="4"/>
  <c r="I397" i="4"/>
  <c r="H397" i="4"/>
  <c r="G397" i="4"/>
  <c r="F397" i="4"/>
  <c r="E397" i="4"/>
  <c r="I396" i="4"/>
  <c r="H396" i="4"/>
  <c r="G396" i="4"/>
  <c r="F396" i="4"/>
  <c r="E396" i="4"/>
  <c r="I395" i="4"/>
  <c r="H395" i="4"/>
  <c r="G395" i="4"/>
  <c r="F395" i="4"/>
  <c r="E395" i="4"/>
  <c r="I394" i="4"/>
  <c r="H394" i="4"/>
  <c r="G394" i="4"/>
  <c r="F394" i="4"/>
  <c r="E394" i="4"/>
  <c r="I393" i="4"/>
  <c r="H393" i="4"/>
  <c r="G393" i="4"/>
  <c r="F393" i="4"/>
  <c r="E393" i="4"/>
  <c r="I392" i="4"/>
  <c r="H392" i="4"/>
  <c r="G392" i="4"/>
  <c r="F392" i="4"/>
  <c r="E392" i="4"/>
  <c r="I391" i="4"/>
  <c r="H391" i="4"/>
  <c r="G391" i="4"/>
  <c r="F391" i="4"/>
  <c r="E391" i="4"/>
  <c r="I390" i="4"/>
  <c r="H390" i="4"/>
  <c r="G390" i="4"/>
  <c r="F390" i="4"/>
  <c r="E390" i="4"/>
  <c r="I389" i="4"/>
  <c r="H389" i="4"/>
  <c r="G389" i="4"/>
  <c r="F389" i="4"/>
  <c r="E389" i="4"/>
  <c r="I388" i="4"/>
  <c r="H388" i="4"/>
  <c r="G388" i="4"/>
  <c r="F388" i="4"/>
  <c r="E388" i="4"/>
  <c r="I387" i="4"/>
  <c r="H387" i="4"/>
  <c r="G387" i="4"/>
  <c r="F387" i="4"/>
  <c r="E387" i="4"/>
  <c r="I386" i="4"/>
  <c r="H386" i="4"/>
  <c r="G386" i="4"/>
  <c r="F386" i="4"/>
  <c r="E386" i="4"/>
  <c r="I385" i="4"/>
  <c r="H385" i="4"/>
  <c r="G385" i="4"/>
  <c r="F385" i="4"/>
  <c r="E385" i="4"/>
  <c r="I384" i="4"/>
  <c r="H384" i="4"/>
  <c r="G384" i="4"/>
  <c r="F384" i="4"/>
  <c r="E384" i="4"/>
  <c r="I383" i="4"/>
  <c r="H383" i="4"/>
  <c r="G383" i="4"/>
  <c r="F383" i="4"/>
  <c r="E383" i="4"/>
  <c r="I382" i="4"/>
  <c r="H382" i="4"/>
  <c r="G382" i="4"/>
  <c r="F382" i="4"/>
  <c r="E382" i="4"/>
  <c r="I381" i="4"/>
  <c r="H381" i="4"/>
  <c r="G381" i="4"/>
  <c r="F381" i="4"/>
  <c r="E381" i="4"/>
  <c r="I380" i="4"/>
  <c r="H380" i="4"/>
  <c r="G380" i="4"/>
  <c r="F380" i="4"/>
  <c r="E380" i="4"/>
  <c r="I379" i="4"/>
  <c r="H379" i="4"/>
  <c r="G379" i="4"/>
  <c r="F379" i="4"/>
  <c r="E379" i="4"/>
  <c r="I378" i="4"/>
  <c r="H378" i="4"/>
  <c r="G378" i="4"/>
  <c r="F378" i="4"/>
  <c r="E378" i="4"/>
  <c r="I377" i="4"/>
  <c r="H377" i="4"/>
  <c r="G377" i="4"/>
  <c r="F377" i="4"/>
  <c r="E377" i="4"/>
  <c r="I376" i="4"/>
  <c r="H376" i="4"/>
  <c r="G376" i="4"/>
  <c r="F376" i="4"/>
  <c r="E376" i="4"/>
  <c r="I375" i="4"/>
  <c r="H375" i="4"/>
  <c r="G375" i="4"/>
  <c r="F375" i="4"/>
  <c r="E375" i="4"/>
  <c r="I374" i="4"/>
  <c r="H374" i="4"/>
  <c r="G374" i="4"/>
  <c r="F374" i="4"/>
  <c r="E374" i="4"/>
  <c r="I373" i="4"/>
  <c r="H373" i="4"/>
  <c r="G373" i="4"/>
  <c r="F373" i="4"/>
  <c r="E373" i="4"/>
  <c r="I372" i="4"/>
  <c r="H372" i="4"/>
  <c r="G372" i="4"/>
  <c r="F372" i="4"/>
  <c r="E372" i="4"/>
  <c r="I371" i="4"/>
  <c r="H371" i="4"/>
  <c r="G371" i="4"/>
  <c r="F371" i="4"/>
  <c r="E371" i="4"/>
  <c r="I370" i="4"/>
  <c r="H370" i="4"/>
  <c r="G370" i="4"/>
  <c r="F370" i="4"/>
  <c r="E370" i="4"/>
  <c r="I369" i="4"/>
  <c r="H369" i="4"/>
  <c r="G369" i="4"/>
  <c r="F369" i="4"/>
  <c r="E369" i="4"/>
  <c r="I368" i="4"/>
  <c r="H368" i="4"/>
  <c r="G368" i="4"/>
  <c r="F368" i="4"/>
  <c r="E368" i="4"/>
  <c r="I367" i="4"/>
  <c r="H367" i="4"/>
  <c r="G367" i="4"/>
  <c r="F367" i="4"/>
  <c r="E367" i="4"/>
  <c r="I366" i="4"/>
  <c r="H366" i="4"/>
  <c r="G366" i="4"/>
  <c r="F366" i="4"/>
  <c r="E366" i="4"/>
  <c r="I365" i="4"/>
  <c r="H365" i="4"/>
  <c r="G365" i="4"/>
  <c r="F365" i="4"/>
  <c r="E365" i="4"/>
  <c r="I364" i="4"/>
  <c r="H364" i="4"/>
  <c r="G364" i="4"/>
  <c r="F364" i="4"/>
  <c r="E364" i="4"/>
  <c r="I363" i="4"/>
  <c r="H363" i="4"/>
  <c r="G363" i="4"/>
  <c r="F363" i="4"/>
  <c r="E363" i="4"/>
  <c r="I362" i="4"/>
  <c r="H362" i="4"/>
  <c r="G362" i="4"/>
  <c r="F362" i="4"/>
  <c r="E362" i="4"/>
  <c r="I361" i="4"/>
  <c r="H361" i="4"/>
  <c r="G361" i="4"/>
  <c r="F361" i="4"/>
  <c r="E361" i="4"/>
  <c r="I360" i="4"/>
  <c r="H360" i="4"/>
  <c r="G360" i="4"/>
  <c r="F360" i="4"/>
  <c r="E360" i="4"/>
  <c r="I359" i="4"/>
  <c r="H359" i="4"/>
  <c r="G359" i="4"/>
  <c r="F359" i="4"/>
  <c r="E359" i="4"/>
  <c r="I358" i="4"/>
  <c r="H358" i="4"/>
  <c r="G358" i="4"/>
  <c r="F358" i="4"/>
  <c r="E358" i="4"/>
  <c r="I357" i="4"/>
  <c r="H357" i="4"/>
  <c r="G357" i="4"/>
  <c r="F357" i="4"/>
  <c r="E357" i="4"/>
  <c r="I356" i="4"/>
  <c r="H356" i="4"/>
  <c r="G356" i="4"/>
  <c r="F356" i="4"/>
  <c r="E356" i="4"/>
  <c r="I355" i="4"/>
  <c r="H355" i="4"/>
  <c r="G355" i="4"/>
  <c r="F355" i="4"/>
  <c r="E355" i="4"/>
  <c r="I354" i="4"/>
  <c r="H354" i="4"/>
  <c r="G354" i="4"/>
  <c r="F354" i="4"/>
  <c r="E354" i="4"/>
  <c r="I353" i="4"/>
  <c r="H353" i="4"/>
  <c r="G353" i="4"/>
  <c r="F353" i="4"/>
  <c r="E353" i="4"/>
  <c r="I352" i="4"/>
  <c r="H352" i="4"/>
  <c r="G352" i="4"/>
  <c r="F352" i="4"/>
  <c r="E352" i="4"/>
  <c r="I351" i="4"/>
  <c r="H351" i="4"/>
  <c r="G351" i="4"/>
  <c r="F351" i="4"/>
  <c r="E351" i="4"/>
  <c r="I350" i="4"/>
  <c r="H350" i="4"/>
  <c r="G350" i="4"/>
  <c r="F350" i="4"/>
  <c r="E350" i="4"/>
  <c r="I349" i="4"/>
  <c r="H349" i="4"/>
  <c r="G349" i="4"/>
  <c r="F349" i="4"/>
  <c r="E349" i="4"/>
  <c r="I348" i="4"/>
  <c r="H348" i="4"/>
  <c r="G348" i="4"/>
  <c r="F348" i="4"/>
  <c r="E348" i="4"/>
  <c r="I347" i="4"/>
  <c r="H347" i="4"/>
  <c r="G347" i="4"/>
  <c r="F347" i="4"/>
  <c r="E347" i="4"/>
  <c r="I346" i="4"/>
  <c r="H346" i="4"/>
  <c r="G346" i="4"/>
  <c r="F346" i="4"/>
  <c r="E346" i="4"/>
  <c r="I345" i="4"/>
  <c r="H345" i="4"/>
  <c r="G345" i="4"/>
  <c r="F345" i="4"/>
  <c r="E345" i="4"/>
  <c r="I344" i="4"/>
  <c r="H344" i="4"/>
  <c r="G344" i="4"/>
  <c r="F344" i="4"/>
  <c r="E344" i="4"/>
  <c r="I343" i="4"/>
  <c r="H343" i="4"/>
  <c r="G343" i="4"/>
  <c r="F343" i="4"/>
  <c r="E343" i="4"/>
  <c r="I342" i="4"/>
  <c r="H342" i="4"/>
  <c r="G342" i="4"/>
  <c r="F342" i="4"/>
  <c r="E342" i="4"/>
  <c r="I341" i="4"/>
  <c r="H341" i="4"/>
  <c r="G341" i="4"/>
  <c r="F341" i="4"/>
  <c r="E341" i="4"/>
  <c r="I340" i="4"/>
  <c r="H340" i="4"/>
  <c r="G340" i="4"/>
  <c r="F340" i="4"/>
  <c r="E340" i="4"/>
  <c r="I339" i="4"/>
  <c r="H339" i="4"/>
  <c r="G339" i="4"/>
  <c r="F339" i="4"/>
  <c r="E339" i="4"/>
  <c r="I338" i="4"/>
  <c r="H338" i="4"/>
  <c r="G338" i="4"/>
  <c r="F338" i="4"/>
  <c r="E338" i="4"/>
  <c r="I337" i="4"/>
  <c r="H337" i="4"/>
  <c r="G337" i="4"/>
  <c r="F337" i="4"/>
  <c r="E337" i="4"/>
  <c r="I336" i="4"/>
  <c r="H336" i="4"/>
  <c r="G336" i="4"/>
  <c r="F336" i="4"/>
  <c r="E336" i="4"/>
  <c r="I335" i="4"/>
  <c r="H335" i="4"/>
  <c r="G335" i="4"/>
  <c r="F335" i="4"/>
  <c r="E335" i="4"/>
  <c r="I334" i="4"/>
  <c r="H334" i="4"/>
  <c r="G334" i="4"/>
  <c r="F334" i="4"/>
  <c r="E334" i="4"/>
  <c r="I333" i="4"/>
  <c r="H333" i="4"/>
  <c r="G333" i="4"/>
  <c r="F333" i="4"/>
  <c r="E333" i="4"/>
  <c r="I332" i="4"/>
  <c r="H332" i="4"/>
  <c r="G332" i="4"/>
  <c r="F332" i="4"/>
  <c r="E332" i="4"/>
  <c r="I331" i="4"/>
  <c r="H331" i="4"/>
  <c r="G331" i="4"/>
  <c r="F331" i="4"/>
  <c r="E331" i="4"/>
  <c r="I330" i="4"/>
  <c r="H330" i="4"/>
  <c r="G330" i="4"/>
  <c r="F330" i="4"/>
  <c r="E330" i="4"/>
  <c r="I329" i="4"/>
  <c r="H329" i="4"/>
  <c r="G329" i="4"/>
  <c r="F329" i="4"/>
  <c r="E329" i="4"/>
  <c r="I328" i="4"/>
  <c r="H328" i="4"/>
  <c r="G328" i="4"/>
  <c r="F328" i="4"/>
  <c r="E328" i="4"/>
  <c r="I327" i="4"/>
  <c r="H327" i="4"/>
  <c r="G327" i="4"/>
  <c r="F327" i="4"/>
  <c r="E327" i="4"/>
  <c r="I326" i="4"/>
  <c r="H326" i="4"/>
  <c r="G326" i="4"/>
  <c r="F326" i="4"/>
  <c r="E326" i="4"/>
  <c r="I325" i="4"/>
  <c r="H325" i="4"/>
  <c r="G325" i="4"/>
  <c r="F325" i="4"/>
  <c r="E325" i="4"/>
  <c r="I324" i="4"/>
  <c r="H324" i="4"/>
  <c r="G324" i="4"/>
  <c r="F324" i="4"/>
  <c r="E324" i="4"/>
  <c r="I323" i="4"/>
  <c r="H323" i="4"/>
  <c r="G323" i="4"/>
  <c r="F323" i="4"/>
  <c r="E323" i="4"/>
  <c r="I322" i="4"/>
  <c r="H322" i="4"/>
  <c r="G322" i="4"/>
  <c r="F322" i="4"/>
  <c r="E322" i="4"/>
  <c r="I321" i="4"/>
  <c r="H321" i="4"/>
  <c r="G321" i="4"/>
  <c r="F321" i="4"/>
  <c r="E321" i="4"/>
  <c r="I320" i="4"/>
  <c r="H320" i="4"/>
  <c r="G320" i="4"/>
  <c r="F320" i="4"/>
  <c r="E320" i="4"/>
  <c r="I319" i="4"/>
  <c r="H319" i="4"/>
  <c r="G319" i="4"/>
  <c r="F319" i="4"/>
  <c r="E319" i="4"/>
  <c r="I318" i="4"/>
  <c r="H318" i="4"/>
  <c r="G318" i="4"/>
  <c r="F318" i="4"/>
  <c r="E318" i="4"/>
  <c r="I317" i="4"/>
  <c r="H317" i="4"/>
  <c r="G317" i="4"/>
  <c r="F317" i="4"/>
  <c r="E317" i="4"/>
  <c r="I316" i="4"/>
  <c r="H316" i="4"/>
  <c r="G316" i="4"/>
  <c r="F316" i="4"/>
  <c r="E316" i="4"/>
  <c r="I315" i="4"/>
  <c r="H315" i="4"/>
  <c r="G315" i="4"/>
  <c r="F315" i="4"/>
  <c r="E315" i="4"/>
  <c r="I314" i="4"/>
  <c r="H314" i="4"/>
  <c r="G314" i="4"/>
  <c r="F314" i="4"/>
  <c r="E314" i="4"/>
  <c r="I313" i="4"/>
  <c r="H313" i="4"/>
  <c r="G313" i="4"/>
  <c r="F313" i="4"/>
  <c r="E313" i="4"/>
  <c r="I312" i="4"/>
  <c r="H312" i="4"/>
  <c r="G312" i="4"/>
  <c r="F312" i="4"/>
  <c r="E312" i="4"/>
  <c r="I311" i="4"/>
  <c r="H311" i="4"/>
  <c r="G311" i="4"/>
  <c r="F311" i="4"/>
  <c r="E311" i="4"/>
  <c r="I310" i="4"/>
  <c r="H310" i="4"/>
  <c r="G310" i="4"/>
  <c r="F310" i="4"/>
  <c r="E310" i="4"/>
  <c r="I309" i="4"/>
  <c r="H309" i="4"/>
  <c r="G309" i="4"/>
  <c r="F309" i="4"/>
  <c r="E309" i="4"/>
  <c r="I308" i="4"/>
  <c r="H308" i="4"/>
  <c r="G308" i="4"/>
  <c r="F308" i="4"/>
  <c r="E308" i="4"/>
  <c r="I307" i="4"/>
  <c r="H307" i="4"/>
  <c r="G307" i="4"/>
  <c r="F307" i="4"/>
  <c r="E307" i="4"/>
  <c r="I306" i="4"/>
  <c r="H306" i="4"/>
  <c r="G306" i="4"/>
  <c r="F306" i="4"/>
  <c r="E306" i="4"/>
  <c r="I305" i="4"/>
  <c r="H305" i="4"/>
  <c r="G305" i="4"/>
  <c r="F305" i="4"/>
  <c r="E305" i="4"/>
  <c r="I304" i="4"/>
  <c r="H304" i="4"/>
  <c r="G304" i="4"/>
  <c r="F304" i="4"/>
  <c r="E304" i="4"/>
  <c r="I303" i="4"/>
  <c r="H303" i="4"/>
  <c r="G303" i="4"/>
  <c r="F303" i="4"/>
  <c r="E303" i="4"/>
  <c r="I302" i="4"/>
  <c r="H302" i="4"/>
  <c r="G302" i="4"/>
  <c r="F302" i="4"/>
  <c r="E302" i="4"/>
  <c r="I301" i="4"/>
  <c r="H301" i="4"/>
  <c r="G301" i="4"/>
  <c r="F301" i="4"/>
  <c r="E301" i="4"/>
  <c r="I300" i="4"/>
  <c r="H300" i="4"/>
  <c r="G300" i="4"/>
  <c r="F300" i="4"/>
  <c r="E300" i="4"/>
  <c r="I299" i="4"/>
  <c r="H299" i="4"/>
  <c r="G299" i="4"/>
  <c r="F299" i="4"/>
  <c r="E299" i="4"/>
  <c r="I298" i="4"/>
  <c r="H298" i="4"/>
  <c r="G298" i="4"/>
  <c r="F298" i="4"/>
  <c r="E298" i="4"/>
  <c r="I297" i="4"/>
  <c r="H297" i="4"/>
  <c r="G297" i="4"/>
  <c r="F297" i="4"/>
  <c r="E297" i="4"/>
  <c r="I296" i="4"/>
  <c r="H296" i="4"/>
  <c r="G296" i="4"/>
  <c r="F296" i="4"/>
  <c r="E296" i="4"/>
  <c r="I295" i="4"/>
  <c r="H295" i="4"/>
  <c r="G295" i="4"/>
  <c r="F295" i="4"/>
  <c r="E295" i="4"/>
  <c r="I294" i="4"/>
  <c r="H294" i="4"/>
  <c r="G294" i="4"/>
  <c r="F294" i="4"/>
  <c r="E294" i="4"/>
  <c r="I293" i="4"/>
  <c r="H293" i="4"/>
  <c r="G293" i="4"/>
  <c r="F293" i="4"/>
  <c r="E293" i="4"/>
  <c r="I292" i="4"/>
  <c r="H292" i="4"/>
  <c r="G292" i="4"/>
  <c r="F292" i="4"/>
  <c r="E292" i="4"/>
  <c r="I291" i="4"/>
  <c r="H291" i="4"/>
  <c r="G291" i="4"/>
  <c r="F291" i="4"/>
  <c r="E291" i="4"/>
  <c r="I290" i="4"/>
  <c r="H290" i="4"/>
  <c r="G290" i="4"/>
  <c r="F290" i="4"/>
  <c r="E290" i="4"/>
  <c r="I289" i="4"/>
  <c r="H289" i="4"/>
  <c r="G289" i="4"/>
  <c r="F289" i="4"/>
  <c r="E289" i="4"/>
  <c r="I288" i="4"/>
  <c r="H288" i="4"/>
  <c r="G288" i="4"/>
  <c r="F288" i="4"/>
  <c r="E288" i="4"/>
  <c r="I287" i="4"/>
  <c r="H287" i="4"/>
  <c r="G287" i="4"/>
  <c r="F287" i="4"/>
  <c r="E287" i="4"/>
  <c r="I286" i="4"/>
  <c r="H286" i="4"/>
  <c r="G286" i="4"/>
  <c r="F286" i="4"/>
  <c r="E286" i="4"/>
  <c r="I285" i="4"/>
  <c r="H285" i="4"/>
  <c r="G285" i="4"/>
  <c r="F285" i="4"/>
  <c r="E285" i="4"/>
  <c r="I284" i="4"/>
  <c r="H284" i="4"/>
  <c r="G284" i="4"/>
  <c r="F284" i="4"/>
  <c r="E284" i="4"/>
  <c r="I283" i="4"/>
  <c r="H283" i="4"/>
  <c r="G283" i="4"/>
  <c r="F283" i="4"/>
  <c r="E283" i="4"/>
  <c r="I282" i="4"/>
  <c r="H282" i="4"/>
  <c r="G282" i="4"/>
  <c r="F282" i="4"/>
  <c r="E282" i="4"/>
  <c r="I281" i="4"/>
  <c r="H281" i="4"/>
  <c r="G281" i="4"/>
  <c r="F281" i="4"/>
  <c r="E281" i="4"/>
  <c r="I280" i="4"/>
  <c r="H280" i="4"/>
  <c r="G280" i="4"/>
  <c r="F280" i="4"/>
  <c r="E280" i="4"/>
  <c r="I279" i="4"/>
  <c r="H279" i="4"/>
  <c r="G279" i="4"/>
  <c r="F279" i="4"/>
  <c r="E279" i="4"/>
  <c r="I278" i="4"/>
  <c r="H278" i="4"/>
  <c r="G278" i="4"/>
  <c r="F278" i="4"/>
  <c r="E278" i="4"/>
  <c r="I277" i="4"/>
  <c r="H277" i="4"/>
  <c r="G277" i="4"/>
  <c r="F277" i="4"/>
  <c r="E277" i="4"/>
  <c r="I276" i="4"/>
  <c r="H276" i="4"/>
  <c r="G276" i="4"/>
  <c r="F276" i="4"/>
  <c r="E276" i="4"/>
  <c r="I275" i="4"/>
  <c r="H275" i="4"/>
  <c r="G275" i="4"/>
  <c r="F275" i="4"/>
  <c r="E275" i="4"/>
  <c r="I274" i="4"/>
  <c r="H274" i="4"/>
  <c r="G274" i="4"/>
  <c r="F274" i="4"/>
  <c r="E274" i="4"/>
  <c r="I273" i="4"/>
  <c r="H273" i="4"/>
  <c r="G273" i="4"/>
  <c r="F273" i="4"/>
  <c r="E273" i="4"/>
  <c r="I272" i="4"/>
  <c r="H272" i="4"/>
  <c r="G272" i="4"/>
  <c r="F272" i="4"/>
  <c r="E272" i="4"/>
  <c r="I271" i="4"/>
  <c r="H271" i="4"/>
  <c r="G271" i="4"/>
  <c r="F271" i="4"/>
  <c r="E271" i="4"/>
  <c r="I270" i="4"/>
  <c r="H270" i="4"/>
  <c r="G270" i="4"/>
  <c r="F270" i="4"/>
  <c r="E270" i="4"/>
  <c r="I269" i="4"/>
  <c r="H269" i="4"/>
  <c r="G269" i="4"/>
  <c r="F269" i="4"/>
  <c r="E269" i="4"/>
  <c r="I268" i="4"/>
  <c r="H268" i="4"/>
  <c r="G268" i="4"/>
  <c r="F268" i="4"/>
  <c r="E268" i="4"/>
  <c r="I267" i="4"/>
  <c r="H267" i="4"/>
  <c r="G267" i="4"/>
  <c r="F267" i="4"/>
  <c r="E267" i="4"/>
  <c r="I266" i="4"/>
  <c r="H266" i="4"/>
  <c r="G266" i="4"/>
  <c r="F266" i="4"/>
  <c r="E266" i="4"/>
  <c r="I265" i="4"/>
  <c r="H265" i="4"/>
  <c r="G265" i="4"/>
  <c r="F265" i="4"/>
  <c r="E265" i="4"/>
  <c r="I264" i="4"/>
  <c r="H264" i="4"/>
  <c r="G264" i="4"/>
  <c r="F264" i="4"/>
  <c r="E264" i="4"/>
  <c r="I263" i="4"/>
  <c r="H263" i="4"/>
  <c r="G263" i="4"/>
  <c r="F263" i="4"/>
  <c r="E263" i="4"/>
  <c r="I262" i="4"/>
  <c r="H262" i="4"/>
  <c r="G262" i="4"/>
  <c r="F262" i="4"/>
  <c r="E262" i="4"/>
  <c r="I261" i="4"/>
  <c r="H261" i="4"/>
  <c r="G261" i="4"/>
  <c r="F261" i="4"/>
  <c r="E261" i="4"/>
  <c r="I260" i="4"/>
  <c r="H260" i="4"/>
  <c r="G260" i="4"/>
  <c r="F260" i="4"/>
  <c r="E260" i="4"/>
  <c r="I259" i="4"/>
  <c r="H259" i="4"/>
  <c r="G259" i="4"/>
  <c r="F259" i="4"/>
  <c r="E259" i="4"/>
  <c r="I258" i="4"/>
  <c r="H258" i="4"/>
  <c r="G258" i="4"/>
  <c r="F258" i="4"/>
  <c r="E258" i="4"/>
  <c r="I257" i="4"/>
  <c r="H257" i="4"/>
  <c r="G257" i="4"/>
  <c r="F257" i="4"/>
  <c r="E257" i="4"/>
  <c r="I256" i="4"/>
  <c r="H256" i="4"/>
  <c r="G256" i="4"/>
  <c r="F256" i="4"/>
  <c r="E256" i="4"/>
  <c r="I255" i="4"/>
  <c r="H255" i="4"/>
  <c r="G255" i="4"/>
  <c r="F255" i="4"/>
  <c r="E255" i="4"/>
  <c r="I254" i="4"/>
  <c r="H254" i="4"/>
  <c r="G254" i="4"/>
  <c r="F254" i="4"/>
  <c r="E254" i="4"/>
  <c r="I253" i="4"/>
  <c r="H253" i="4"/>
  <c r="G253" i="4"/>
  <c r="F253" i="4"/>
  <c r="E253" i="4"/>
  <c r="I252" i="4"/>
  <c r="H252" i="4"/>
  <c r="G252" i="4"/>
  <c r="F252" i="4"/>
  <c r="E252" i="4"/>
  <c r="I251" i="4"/>
  <c r="H251" i="4"/>
  <c r="G251" i="4"/>
  <c r="F251" i="4"/>
  <c r="E251" i="4"/>
  <c r="I250" i="4"/>
  <c r="H250" i="4"/>
  <c r="G250" i="4"/>
  <c r="F250" i="4"/>
  <c r="E250" i="4"/>
  <c r="I249" i="4"/>
  <c r="H249" i="4"/>
  <c r="G249" i="4"/>
  <c r="F249" i="4"/>
  <c r="E249" i="4"/>
  <c r="I248" i="4"/>
  <c r="H248" i="4"/>
  <c r="G248" i="4"/>
  <c r="F248" i="4"/>
  <c r="E248" i="4"/>
  <c r="I247" i="4"/>
  <c r="H247" i="4"/>
  <c r="G247" i="4"/>
  <c r="F247" i="4"/>
  <c r="E247" i="4"/>
  <c r="I246" i="4"/>
  <c r="H246" i="4"/>
  <c r="G246" i="4"/>
  <c r="F246" i="4"/>
  <c r="E246" i="4"/>
  <c r="I245" i="4"/>
  <c r="H245" i="4"/>
  <c r="G245" i="4"/>
  <c r="F245" i="4"/>
  <c r="E245" i="4"/>
  <c r="I244" i="4"/>
  <c r="H244" i="4"/>
  <c r="G244" i="4"/>
  <c r="F244" i="4"/>
  <c r="E244" i="4"/>
  <c r="I243" i="4"/>
  <c r="H243" i="4"/>
  <c r="G243" i="4"/>
  <c r="F243" i="4"/>
  <c r="E243" i="4"/>
  <c r="I242" i="4"/>
  <c r="H242" i="4"/>
  <c r="G242" i="4"/>
  <c r="F242" i="4"/>
  <c r="E242" i="4"/>
  <c r="I241" i="4"/>
  <c r="H241" i="4"/>
  <c r="G241" i="4"/>
  <c r="F241" i="4"/>
  <c r="E241" i="4"/>
  <c r="I240" i="4"/>
  <c r="H240" i="4"/>
  <c r="G240" i="4"/>
  <c r="F240" i="4"/>
  <c r="E240" i="4"/>
  <c r="I239" i="4"/>
  <c r="H239" i="4"/>
  <c r="G239" i="4"/>
  <c r="F239" i="4"/>
  <c r="E239" i="4"/>
  <c r="I238" i="4"/>
  <c r="H238" i="4"/>
  <c r="G238" i="4"/>
  <c r="F238" i="4"/>
  <c r="E238" i="4"/>
  <c r="I237" i="4"/>
  <c r="H237" i="4"/>
  <c r="G237" i="4"/>
  <c r="F237" i="4"/>
  <c r="E237" i="4"/>
  <c r="I236" i="4"/>
  <c r="H236" i="4"/>
  <c r="G236" i="4"/>
  <c r="F236" i="4"/>
  <c r="E236" i="4"/>
  <c r="I235" i="4"/>
  <c r="H235" i="4"/>
  <c r="G235" i="4"/>
  <c r="F235" i="4"/>
  <c r="E235" i="4"/>
  <c r="I234" i="4"/>
  <c r="H234" i="4"/>
  <c r="G234" i="4"/>
  <c r="F234" i="4"/>
  <c r="E234" i="4"/>
  <c r="I233" i="4"/>
  <c r="H233" i="4"/>
  <c r="G233" i="4"/>
  <c r="F233" i="4"/>
  <c r="E233" i="4"/>
  <c r="I232" i="4"/>
  <c r="H232" i="4"/>
  <c r="G232" i="4"/>
  <c r="F232" i="4"/>
  <c r="E232" i="4"/>
  <c r="I231" i="4"/>
  <c r="H231" i="4"/>
  <c r="G231" i="4"/>
  <c r="F231" i="4"/>
  <c r="E231" i="4"/>
  <c r="I230" i="4"/>
  <c r="H230" i="4"/>
  <c r="G230" i="4"/>
  <c r="F230" i="4"/>
  <c r="E230" i="4"/>
  <c r="I229" i="4"/>
  <c r="H229" i="4"/>
  <c r="G229" i="4"/>
  <c r="F229" i="4"/>
  <c r="E229" i="4"/>
  <c r="I228" i="4"/>
  <c r="H228" i="4"/>
  <c r="G228" i="4"/>
  <c r="F228" i="4"/>
  <c r="E228" i="4"/>
  <c r="I227" i="4"/>
  <c r="H227" i="4"/>
  <c r="G227" i="4"/>
  <c r="F227" i="4"/>
  <c r="E227" i="4"/>
  <c r="I226" i="4"/>
  <c r="H226" i="4"/>
  <c r="G226" i="4"/>
  <c r="F226" i="4"/>
  <c r="E226" i="4"/>
  <c r="I225" i="4"/>
  <c r="H225" i="4"/>
  <c r="G225" i="4"/>
  <c r="F225" i="4"/>
  <c r="E225" i="4"/>
  <c r="I224" i="4"/>
  <c r="H224" i="4"/>
  <c r="G224" i="4"/>
  <c r="F224" i="4"/>
  <c r="E224" i="4"/>
  <c r="I223" i="4"/>
  <c r="H223" i="4"/>
  <c r="G223" i="4"/>
  <c r="F223" i="4"/>
  <c r="E223" i="4"/>
  <c r="I222" i="4"/>
  <c r="H222" i="4"/>
  <c r="G222" i="4"/>
  <c r="F222" i="4"/>
  <c r="E222" i="4"/>
  <c r="I221" i="4"/>
  <c r="H221" i="4"/>
  <c r="G221" i="4"/>
  <c r="F221" i="4"/>
  <c r="E221" i="4"/>
  <c r="I220" i="4"/>
  <c r="H220" i="4"/>
  <c r="G220" i="4"/>
  <c r="F220" i="4"/>
  <c r="E220" i="4"/>
  <c r="I219" i="4"/>
  <c r="H219" i="4"/>
  <c r="G219" i="4"/>
  <c r="F219" i="4"/>
  <c r="E219" i="4"/>
  <c r="I218" i="4"/>
  <c r="H218" i="4"/>
  <c r="G218" i="4"/>
  <c r="F218" i="4"/>
  <c r="E218" i="4"/>
  <c r="I217" i="4"/>
  <c r="H217" i="4"/>
  <c r="G217" i="4"/>
  <c r="F217" i="4"/>
  <c r="E217" i="4"/>
  <c r="I216" i="4"/>
  <c r="H216" i="4"/>
  <c r="G216" i="4"/>
  <c r="F216" i="4"/>
  <c r="E216" i="4"/>
  <c r="I215" i="4"/>
  <c r="H215" i="4"/>
  <c r="G215" i="4"/>
  <c r="F215" i="4"/>
  <c r="E215" i="4"/>
  <c r="I214" i="4"/>
  <c r="H214" i="4"/>
  <c r="G214" i="4"/>
  <c r="F214" i="4"/>
  <c r="E214" i="4"/>
  <c r="I213" i="4"/>
  <c r="H213" i="4"/>
  <c r="G213" i="4"/>
  <c r="F213" i="4"/>
  <c r="E213" i="4"/>
  <c r="I212" i="4"/>
  <c r="H212" i="4"/>
  <c r="G212" i="4"/>
  <c r="F212" i="4"/>
  <c r="E212" i="4"/>
  <c r="I211" i="4"/>
  <c r="H211" i="4"/>
  <c r="G211" i="4"/>
  <c r="F211" i="4"/>
  <c r="E211" i="4"/>
  <c r="I210" i="4"/>
  <c r="H210" i="4"/>
  <c r="G210" i="4"/>
  <c r="F210" i="4"/>
  <c r="E210" i="4"/>
  <c r="I209" i="4"/>
  <c r="H209" i="4"/>
  <c r="G209" i="4"/>
  <c r="F209" i="4"/>
  <c r="E209" i="4"/>
  <c r="I208" i="4"/>
  <c r="H208" i="4"/>
  <c r="G208" i="4"/>
  <c r="F208" i="4"/>
  <c r="E208" i="4"/>
  <c r="I207" i="4"/>
  <c r="H207" i="4"/>
  <c r="G207" i="4"/>
  <c r="F207" i="4"/>
  <c r="E207" i="4"/>
  <c r="I206" i="4"/>
  <c r="H206" i="4"/>
  <c r="G206" i="4"/>
  <c r="F206" i="4"/>
  <c r="E206" i="4"/>
  <c r="I205" i="4"/>
  <c r="H205" i="4"/>
  <c r="G205" i="4"/>
  <c r="F205" i="4"/>
  <c r="E205" i="4"/>
  <c r="I204" i="4"/>
  <c r="H204" i="4"/>
  <c r="G204" i="4"/>
  <c r="F204" i="4"/>
  <c r="E204" i="4"/>
  <c r="I203" i="4"/>
  <c r="H203" i="4"/>
  <c r="G203" i="4"/>
  <c r="F203" i="4"/>
  <c r="E203" i="4"/>
  <c r="I202" i="4"/>
  <c r="H202" i="4"/>
  <c r="G202" i="4"/>
  <c r="F202" i="4"/>
  <c r="E202" i="4"/>
  <c r="I201" i="4"/>
  <c r="H201" i="4"/>
  <c r="G201" i="4"/>
  <c r="F201" i="4"/>
  <c r="E201" i="4"/>
  <c r="I200" i="4"/>
  <c r="H200" i="4"/>
  <c r="G200" i="4"/>
  <c r="F200" i="4"/>
  <c r="E200" i="4"/>
  <c r="I199" i="4"/>
  <c r="H199" i="4"/>
  <c r="G199" i="4"/>
  <c r="F199" i="4"/>
  <c r="E199" i="4"/>
  <c r="I198" i="4"/>
  <c r="H198" i="4"/>
  <c r="G198" i="4"/>
  <c r="F198" i="4"/>
  <c r="E198" i="4"/>
  <c r="I197" i="4"/>
  <c r="H197" i="4"/>
  <c r="G197" i="4"/>
  <c r="F197" i="4"/>
  <c r="E197" i="4"/>
  <c r="I196" i="4"/>
  <c r="H196" i="4"/>
  <c r="G196" i="4"/>
  <c r="F196" i="4"/>
  <c r="E196" i="4"/>
  <c r="I195" i="4"/>
  <c r="H195" i="4"/>
  <c r="G195" i="4"/>
  <c r="F195" i="4"/>
  <c r="E195" i="4"/>
  <c r="I194" i="4"/>
  <c r="H194" i="4"/>
  <c r="G194" i="4"/>
  <c r="F194" i="4"/>
  <c r="E194" i="4"/>
  <c r="I193" i="4"/>
  <c r="H193" i="4"/>
  <c r="G193" i="4"/>
  <c r="F193" i="4"/>
  <c r="E193" i="4"/>
  <c r="I192" i="4"/>
  <c r="H192" i="4"/>
  <c r="G192" i="4"/>
  <c r="F192" i="4"/>
  <c r="E192" i="4"/>
  <c r="I191" i="4"/>
  <c r="H191" i="4"/>
  <c r="G191" i="4"/>
  <c r="F191" i="4"/>
  <c r="E191" i="4"/>
  <c r="I190" i="4"/>
  <c r="H190" i="4"/>
  <c r="G190" i="4"/>
  <c r="F190" i="4"/>
  <c r="E190" i="4"/>
  <c r="I189" i="4"/>
  <c r="H189" i="4"/>
  <c r="G189" i="4"/>
  <c r="F189" i="4"/>
  <c r="E189" i="4"/>
  <c r="I188" i="4"/>
  <c r="H188" i="4"/>
  <c r="G188" i="4"/>
  <c r="F188" i="4"/>
  <c r="E188" i="4"/>
  <c r="I187" i="4"/>
  <c r="H187" i="4"/>
  <c r="G187" i="4"/>
  <c r="F187" i="4"/>
  <c r="E187" i="4"/>
  <c r="I186" i="4"/>
  <c r="H186" i="4"/>
  <c r="G186" i="4"/>
  <c r="F186" i="4"/>
  <c r="E186" i="4"/>
  <c r="I185" i="4"/>
  <c r="H185" i="4"/>
  <c r="G185" i="4"/>
  <c r="F185" i="4"/>
  <c r="E185" i="4"/>
  <c r="I184" i="4"/>
  <c r="H184" i="4"/>
  <c r="G184" i="4"/>
  <c r="F184" i="4"/>
  <c r="E184" i="4"/>
  <c r="I183" i="4"/>
  <c r="H183" i="4"/>
  <c r="G183" i="4"/>
  <c r="F183" i="4"/>
  <c r="E183" i="4"/>
  <c r="I182" i="4"/>
  <c r="H182" i="4"/>
  <c r="G182" i="4"/>
  <c r="F182" i="4"/>
  <c r="E182" i="4"/>
  <c r="I181" i="4"/>
  <c r="H181" i="4"/>
  <c r="G181" i="4"/>
  <c r="F181" i="4"/>
  <c r="E181" i="4"/>
  <c r="I180" i="4"/>
  <c r="H180" i="4"/>
  <c r="G180" i="4"/>
  <c r="F180" i="4"/>
  <c r="E180" i="4"/>
  <c r="I179" i="4"/>
  <c r="H179" i="4"/>
  <c r="G179" i="4"/>
  <c r="F179" i="4"/>
  <c r="E179" i="4"/>
  <c r="I178" i="4"/>
  <c r="H178" i="4"/>
  <c r="G178" i="4"/>
  <c r="F178" i="4"/>
  <c r="E178" i="4"/>
  <c r="I177" i="4"/>
  <c r="H177" i="4"/>
  <c r="G177" i="4"/>
  <c r="F177" i="4"/>
  <c r="E177" i="4"/>
  <c r="I176" i="4"/>
  <c r="H176" i="4"/>
  <c r="G176" i="4"/>
  <c r="F176" i="4"/>
  <c r="E176" i="4"/>
  <c r="I175" i="4"/>
  <c r="H175" i="4"/>
  <c r="G175" i="4"/>
  <c r="F175" i="4"/>
  <c r="E175" i="4"/>
  <c r="I174" i="4"/>
  <c r="H174" i="4"/>
  <c r="G174" i="4"/>
  <c r="F174" i="4"/>
  <c r="E174" i="4"/>
  <c r="I173" i="4"/>
  <c r="H173" i="4"/>
  <c r="G173" i="4"/>
  <c r="F173" i="4"/>
  <c r="E173" i="4"/>
  <c r="I172" i="4"/>
  <c r="H172" i="4"/>
  <c r="G172" i="4"/>
  <c r="F172" i="4"/>
  <c r="E172" i="4"/>
  <c r="I171" i="4"/>
  <c r="H171" i="4"/>
  <c r="G171" i="4"/>
  <c r="F171" i="4"/>
  <c r="E171" i="4"/>
  <c r="I170" i="4"/>
  <c r="H170" i="4"/>
  <c r="G170" i="4"/>
  <c r="F170" i="4"/>
  <c r="E170" i="4"/>
  <c r="I169" i="4"/>
  <c r="H169" i="4"/>
  <c r="G169" i="4"/>
  <c r="F169" i="4"/>
  <c r="E169" i="4"/>
  <c r="I168" i="4"/>
  <c r="H168" i="4"/>
  <c r="G168" i="4"/>
  <c r="F168" i="4"/>
  <c r="E168" i="4"/>
  <c r="I167" i="4"/>
  <c r="H167" i="4"/>
  <c r="G167" i="4"/>
  <c r="F167" i="4"/>
  <c r="E167" i="4"/>
  <c r="I166" i="4"/>
  <c r="H166" i="4"/>
  <c r="G166" i="4"/>
  <c r="F166" i="4"/>
  <c r="E166" i="4"/>
  <c r="I165" i="4"/>
  <c r="H165" i="4"/>
  <c r="G165" i="4"/>
  <c r="F165" i="4"/>
  <c r="E165" i="4"/>
  <c r="I164" i="4"/>
  <c r="H164" i="4"/>
  <c r="G164" i="4"/>
  <c r="F164" i="4"/>
  <c r="E164" i="4"/>
  <c r="I163" i="4"/>
  <c r="H163" i="4"/>
  <c r="G163" i="4"/>
  <c r="F163" i="4"/>
  <c r="E163" i="4"/>
  <c r="I162" i="4"/>
  <c r="H162" i="4"/>
  <c r="G162" i="4"/>
  <c r="F162" i="4"/>
  <c r="E162" i="4"/>
  <c r="I161" i="4"/>
  <c r="H161" i="4"/>
  <c r="G161" i="4"/>
  <c r="F161" i="4"/>
  <c r="E161" i="4"/>
  <c r="I160" i="4"/>
  <c r="H160" i="4"/>
  <c r="G160" i="4"/>
  <c r="F160" i="4"/>
  <c r="E160" i="4"/>
  <c r="I159" i="4"/>
  <c r="H159" i="4"/>
  <c r="G159" i="4"/>
  <c r="F159" i="4"/>
  <c r="E159" i="4"/>
  <c r="I158" i="4"/>
  <c r="H158" i="4"/>
  <c r="G158" i="4"/>
  <c r="F158" i="4"/>
  <c r="E158" i="4"/>
  <c r="I157" i="4"/>
  <c r="H157" i="4"/>
  <c r="G157" i="4"/>
  <c r="F157" i="4"/>
  <c r="E157" i="4"/>
  <c r="I156" i="4"/>
  <c r="H156" i="4"/>
  <c r="G156" i="4"/>
  <c r="F156" i="4"/>
  <c r="E156" i="4"/>
  <c r="I155" i="4"/>
  <c r="H155" i="4"/>
  <c r="G155" i="4"/>
  <c r="F155" i="4"/>
  <c r="E155" i="4"/>
  <c r="I154" i="4"/>
  <c r="H154" i="4"/>
  <c r="G154" i="4"/>
  <c r="F154" i="4"/>
  <c r="E154" i="4"/>
  <c r="I153" i="4"/>
  <c r="H153" i="4"/>
  <c r="G153" i="4"/>
  <c r="F153" i="4"/>
  <c r="E153" i="4"/>
  <c r="I152" i="4"/>
  <c r="H152" i="4"/>
  <c r="G152" i="4"/>
  <c r="F152" i="4"/>
  <c r="E152" i="4"/>
  <c r="I151" i="4"/>
  <c r="H151" i="4"/>
  <c r="G151" i="4"/>
  <c r="F151" i="4"/>
  <c r="E151" i="4"/>
  <c r="I150" i="4"/>
  <c r="H150" i="4"/>
  <c r="G150" i="4"/>
  <c r="F150" i="4"/>
  <c r="E150" i="4"/>
  <c r="I149" i="4"/>
  <c r="H149" i="4"/>
  <c r="G149" i="4"/>
  <c r="F149" i="4"/>
  <c r="E149" i="4"/>
  <c r="I148" i="4"/>
  <c r="H148" i="4"/>
  <c r="G148" i="4"/>
  <c r="F148" i="4"/>
  <c r="E148" i="4"/>
  <c r="I147" i="4"/>
  <c r="H147" i="4"/>
  <c r="G147" i="4"/>
  <c r="F147" i="4"/>
  <c r="E147" i="4"/>
  <c r="I146" i="4"/>
  <c r="H146" i="4"/>
  <c r="G146" i="4"/>
  <c r="F146" i="4"/>
  <c r="E146" i="4"/>
  <c r="I145" i="4"/>
  <c r="H145" i="4"/>
  <c r="G145" i="4"/>
  <c r="F145" i="4"/>
  <c r="E145" i="4"/>
  <c r="I144" i="4"/>
  <c r="H144" i="4"/>
  <c r="G144" i="4"/>
  <c r="F144" i="4"/>
  <c r="E144" i="4"/>
  <c r="I143" i="4"/>
  <c r="H143" i="4"/>
  <c r="G143" i="4"/>
  <c r="F143" i="4"/>
  <c r="E143" i="4"/>
  <c r="I142" i="4"/>
  <c r="H142" i="4"/>
  <c r="G142" i="4"/>
  <c r="F142" i="4"/>
  <c r="E142" i="4"/>
  <c r="I141" i="4"/>
  <c r="H141" i="4"/>
  <c r="G141" i="4"/>
  <c r="F141" i="4"/>
  <c r="E141" i="4"/>
  <c r="I140" i="4"/>
  <c r="H140" i="4"/>
  <c r="G140" i="4"/>
  <c r="F140" i="4"/>
  <c r="E140" i="4"/>
  <c r="I139" i="4"/>
  <c r="H139" i="4"/>
  <c r="G139" i="4"/>
  <c r="F139" i="4"/>
  <c r="E139" i="4"/>
  <c r="I138" i="4"/>
  <c r="H138" i="4"/>
  <c r="G138" i="4"/>
  <c r="F138" i="4"/>
  <c r="E138" i="4"/>
  <c r="I137" i="4"/>
  <c r="H137" i="4"/>
  <c r="G137" i="4"/>
  <c r="F137" i="4"/>
  <c r="E137" i="4"/>
  <c r="I136" i="4"/>
  <c r="H136" i="4"/>
  <c r="G136" i="4"/>
  <c r="F136" i="4"/>
  <c r="E136" i="4"/>
  <c r="I135" i="4"/>
  <c r="H135" i="4"/>
  <c r="G135" i="4"/>
  <c r="F135" i="4"/>
  <c r="E135" i="4"/>
  <c r="I134" i="4"/>
  <c r="H134" i="4"/>
  <c r="G134" i="4"/>
  <c r="F134" i="4"/>
  <c r="E134" i="4"/>
  <c r="I133" i="4"/>
  <c r="H133" i="4"/>
  <c r="G133" i="4"/>
  <c r="F133" i="4"/>
  <c r="E133" i="4"/>
  <c r="I132" i="4"/>
  <c r="H132" i="4"/>
  <c r="G132" i="4"/>
  <c r="F132" i="4"/>
  <c r="E132" i="4"/>
  <c r="I131" i="4"/>
  <c r="H131" i="4"/>
  <c r="G131" i="4"/>
  <c r="F131" i="4"/>
  <c r="E131" i="4"/>
  <c r="I130" i="4"/>
  <c r="H130" i="4"/>
  <c r="G130" i="4"/>
  <c r="F130" i="4"/>
  <c r="E130" i="4"/>
  <c r="I129" i="4"/>
  <c r="H129" i="4"/>
  <c r="G129" i="4"/>
  <c r="F129" i="4"/>
  <c r="E129" i="4"/>
  <c r="I128" i="4"/>
  <c r="H128" i="4"/>
  <c r="G128" i="4"/>
  <c r="F128" i="4"/>
  <c r="E128" i="4"/>
  <c r="I127" i="4"/>
  <c r="H127" i="4"/>
  <c r="G127" i="4"/>
  <c r="F127" i="4"/>
  <c r="E127" i="4"/>
  <c r="I126" i="4"/>
  <c r="H126" i="4"/>
  <c r="G126" i="4"/>
  <c r="F126" i="4"/>
  <c r="E126" i="4"/>
  <c r="I125" i="4"/>
  <c r="H125" i="4"/>
  <c r="G125" i="4"/>
  <c r="F125" i="4"/>
  <c r="E125" i="4"/>
  <c r="I124" i="4"/>
  <c r="H124" i="4"/>
  <c r="G124" i="4"/>
  <c r="F124" i="4"/>
  <c r="E124" i="4"/>
  <c r="I123" i="4"/>
  <c r="H123" i="4"/>
  <c r="G123" i="4"/>
  <c r="F123" i="4"/>
  <c r="E123" i="4"/>
  <c r="I122" i="4"/>
  <c r="H122" i="4"/>
  <c r="G122" i="4"/>
  <c r="F122" i="4"/>
  <c r="E122" i="4"/>
  <c r="I121" i="4"/>
  <c r="H121" i="4"/>
  <c r="G121" i="4"/>
  <c r="F121" i="4"/>
  <c r="E121" i="4"/>
  <c r="I120" i="4"/>
  <c r="H120" i="4"/>
  <c r="G120" i="4"/>
  <c r="F120" i="4"/>
  <c r="E120" i="4"/>
  <c r="I119" i="4"/>
  <c r="H119" i="4"/>
  <c r="G119" i="4"/>
  <c r="F119" i="4"/>
  <c r="E119" i="4"/>
  <c r="I118" i="4"/>
  <c r="H118" i="4"/>
  <c r="G118" i="4"/>
  <c r="F118" i="4"/>
  <c r="E118" i="4"/>
  <c r="I117" i="4"/>
  <c r="H117" i="4"/>
  <c r="G117" i="4"/>
  <c r="F117" i="4"/>
  <c r="E117" i="4"/>
  <c r="I116" i="4"/>
  <c r="H116" i="4"/>
  <c r="G116" i="4"/>
  <c r="F116" i="4"/>
  <c r="E116" i="4"/>
  <c r="I115" i="4"/>
  <c r="H115" i="4"/>
  <c r="G115" i="4"/>
  <c r="F115" i="4"/>
  <c r="E115" i="4"/>
  <c r="I114" i="4"/>
  <c r="H114" i="4"/>
  <c r="G114" i="4"/>
  <c r="F114" i="4"/>
  <c r="E114" i="4"/>
  <c r="I113" i="4"/>
  <c r="H113" i="4"/>
  <c r="G113" i="4"/>
  <c r="F113" i="4"/>
  <c r="E113" i="4"/>
  <c r="I112" i="4"/>
  <c r="H112" i="4"/>
  <c r="G112" i="4"/>
  <c r="F112" i="4"/>
  <c r="E112" i="4"/>
  <c r="I111" i="4"/>
  <c r="H111" i="4"/>
  <c r="G111" i="4"/>
  <c r="F111" i="4"/>
  <c r="E111" i="4"/>
  <c r="I110" i="4"/>
  <c r="H110" i="4"/>
  <c r="G110" i="4"/>
  <c r="F110" i="4"/>
  <c r="E110" i="4"/>
  <c r="I109" i="4"/>
  <c r="H109" i="4"/>
  <c r="G109" i="4"/>
  <c r="F109" i="4"/>
  <c r="E109" i="4"/>
  <c r="I108" i="4"/>
  <c r="H108" i="4"/>
  <c r="G108" i="4"/>
  <c r="F108" i="4"/>
  <c r="E108" i="4"/>
  <c r="I107" i="4"/>
  <c r="H107" i="4"/>
  <c r="G107" i="4"/>
  <c r="F107" i="4"/>
  <c r="E107" i="4"/>
  <c r="I106" i="4"/>
  <c r="H106" i="4"/>
  <c r="G106" i="4"/>
  <c r="F106" i="4"/>
  <c r="E106" i="4"/>
  <c r="I105" i="4"/>
  <c r="H105" i="4"/>
  <c r="G105" i="4"/>
  <c r="F105" i="4"/>
  <c r="E105" i="4"/>
  <c r="I104" i="4"/>
  <c r="H104" i="4"/>
  <c r="G104" i="4"/>
  <c r="F104" i="4"/>
  <c r="E104" i="4"/>
  <c r="I103" i="4"/>
  <c r="H103" i="4"/>
  <c r="G103" i="4"/>
  <c r="F103" i="4"/>
  <c r="E103" i="4"/>
  <c r="I102" i="4"/>
  <c r="H102" i="4"/>
  <c r="G102" i="4"/>
  <c r="F102" i="4"/>
  <c r="E102" i="4"/>
  <c r="I101" i="4"/>
  <c r="H101" i="4"/>
  <c r="G101" i="4"/>
  <c r="F101" i="4"/>
  <c r="E101" i="4"/>
  <c r="I100" i="4"/>
  <c r="H100" i="4"/>
  <c r="G100" i="4"/>
  <c r="F100" i="4"/>
  <c r="E100" i="4"/>
  <c r="I99" i="4"/>
  <c r="H99" i="4"/>
  <c r="G99" i="4"/>
  <c r="F99" i="4"/>
  <c r="E99" i="4"/>
  <c r="I98" i="4"/>
  <c r="H98" i="4"/>
  <c r="G98" i="4"/>
  <c r="F98" i="4"/>
  <c r="E98" i="4"/>
  <c r="I97" i="4"/>
  <c r="H97" i="4"/>
  <c r="G97" i="4"/>
  <c r="F97" i="4"/>
  <c r="E97" i="4"/>
  <c r="I96" i="4"/>
  <c r="H96" i="4"/>
  <c r="G96" i="4"/>
  <c r="F96" i="4"/>
  <c r="E96" i="4"/>
  <c r="I95" i="4"/>
  <c r="H95" i="4"/>
  <c r="G95" i="4"/>
  <c r="F95" i="4"/>
  <c r="E95" i="4"/>
  <c r="I94" i="4"/>
  <c r="H94" i="4"/>
  <c r="G94" i="4"/>
  <c r="F94" i="4"/>
  <c r="E94" i="4"/>
  <c r="I93" i="4"/>
  <c r="H93" i="4"/>
  <c r="G93" i="4"/>
  <c r="F93" i="4"/>
  <c r="E93" i="4"/>
  <c r="I92" i="4"/>
  <c r="H92" i="4"/>
  <c r="G92" i="4"/>
  <c r="F92" i="4"/>
  <c r="E92" i="4"/>
  <c r="I91" i="4"/>
  <c r="H91" i="4"/>
  <c r="G91" i="4"/>
  <c r="F91" i="4"/>
  <c r="E91" i="4"/>
  <c r="I90" i="4"/>
  <c r="H90" i="4"/>
  <c r="G90" i="4"/>
  <c r="F90" i="4"/>
  <c r="E90" i="4"/>
  <c r="I89" i="4"/>
  <c r="H89" i="4"/>
  <c r="G89" i="4"/>
  <c r="F89" i="4"/>
  <c r="E89" i="4"/>
  <c r="I88" i="4"/>
  <c r="H88" i="4"/>
  <c r="G88" i="4"/>
  <c r="F88" i="4"/>
  <c r="E88" i="4"/>
  <c r="I87" i="4"/>
  <c r="H87" i="4"/>
  <c r="G87" i="4"/>
  <c r="F87" i="4"/>
  <c r="E87" i="4"/>
  <c r="I86" i="4"/>
  <c r="H86" i="4"/>
  <c r="G86" i="4"/>
  <c r="F86" i="4"/>
  <c r="E86" i="4"/>
  <c r="I85" i="4"/>
  <c r="H85" i="4"/>
  <c r="G85" i="4"/>
  <c r="F85" i="4"/>
  <c r="E85" i="4"/>
  <c r="I84" i="4"/>
  <c r="H84" i="4"/>
  <c r="G84" i="4"/>
  <c r="F84" i="4"/>
  <c r="E84" i="4"/>
  <c r="I83" i="4"/>
  <c r="H83" i="4"/>
  <c r="G83" i="4"/>
  <c r="F83" i="4"/>
  <c r="E83" i="4"/>
  <c r="I82" i="4"/>
  <c r="H82" i="4"/>
  <c r="G82" i="4"/>
  <c r="F82" i="4"/>
  <c r="E82" i="4"/>
  <c r="I81" i="4"/>
  <c r="H81" i="4"/>
  <c r="G81" i="4"/>
  <c r="F81" i="4"/>
  <c r="E81" i="4"/>
  <c r="I80" i="4"/>
  <c r="H80" i="4"/>
  <c r="G80" i="4"/>
  <c r="F80" i="4"/>
  <c r="E80" i="4"/>
  <c r="I79" i="4"/>
  <c r="H79" i="4"/>
  <c r="G79" i="4"/>
  <c r="F79" i="4"/>
  <c r="E79" i="4"/>
  <c r="I78" i="4"/>
  <c r="H78" i="4"/>
  <c r="G78" i="4"/>
  <c r="F78" i="4"/>
  <c r="E78" i="4"/>
  <c r="I77" i="4"/>
  <c r="H77" i="4"/>
  <c r="G77" i="4"/>
  <c r="F77" i="4"/>
  <c r="E77" i="4"/>
  <c r="I76" i="4"/>
  <c r="H76" i="4"/>
  <c r="G76" i="4"/>
  <c r="F76" i="4"/>
  <c r="E76" i="4"/>
  <c r="I75" i="4"/>
  <c r="H75" i="4"/>
  <c r="G75" i="4"/>
  <c r="F75" i="4"/>
  <c r="E75" i="4"/>
  <c r="I74" i="4"/>
  <c r="H74" i="4"/>
  <c r="G74" i="4"/>
  <c r="F74" i="4"/>
  <c r="E74" i="4"/>
  <c r="I73" i="4"/>
  <c r="H73" i="4"/>
  <c r="G73" i="4"/>
  <c r="F73" i="4"/>
  <c r="E73" i="4"/>
  <c r="I72" i="4"/>
  <c r="H72" i="4"/>
  <c r="G72" i="4"/>
  <c r="F72" i="4"/>
  <c r="E72" i="4"/>
  <c r="I71" i="4"/>
  <c r="H71" i="4"/>
  <c r="G71" i="4"/>
  <c r="F71" i="4"/>
  <c r="E71" i="4"/>
  <c r="I70" i="4"/>
  <c r="H70" i="4"/>
  <c r="G70" i="4"/>
  <c r="F70" i="4"/>
  <c r="E70" i="4"/>
  <c r="I69" i="4"/>
  <c r="H69" i="4"/>
  <c r="G69" i="4"/>
  <c r="F69" i="4"/>
  <c r="E69" i="4"/>
  <c r="I68" i="4"/>
  <c r="H68" i="4"/>
  <c r="G68" i="4"/>
  <c r="F68" i="4"/>
  <c r="E68" i="4"/>
  <c r="I67" i="4"/>
  <c r="H67" i="4"/>
  <c r="G67" i="4"/>
  <c r="F67" i="4"/>
  <c r="E67" i="4"/>
  <c r="I66" i="4"/>
  <c r="H66" i="4"/>
  <c r="G66" i="4"/>
  <c r="F66" i="4"/>
  <c r="E66" i="4"/>
  <c r="I65" i="4"/>
  <c r="H65" i="4"/>
  <c r="G65" i="4"/>
  <c r="F65" i="4"/>
  <c r="E65" i="4"/>
  <c r="I64" i="4"/>
  <c r="H64" i="4"/>
  <c r="G64" i="4"/>
  <c r="F64" i="4"/>
  <c r="E64" i="4"/>
  <c r="I63" i="4"/>
  <c r="H63" i="4"/>
  <c r="G63" i="4"/>
  <c r="F63" i="4"/>
  <c r="E63" i="4"/>
  <c r="I62" i="4"/>
  <c r="H62" i="4"/>
  <c r="G62" i="4"/>
  <c r="F62" i="4"/>
  <c r="E62" i="4"/>
  <c r="I61" i="4"/>
  <c r="H61" i="4"/>
  <c r="G61" i="4"/>
  <c r="F61" i="4"/>
  <c r="E61" i="4"/>
  <c r="I60" i="4"/>
  <c r="H60" i="4"/>
  <c r="G60" i="4"/>
  <c r="F60" i="4"/>
  <c r="E60" i="4"/>
  <c r="I59" i="4"/>
  <c r="H59" i="4"/>
  <c r="G59" i="4"/>
  <c r="F59" i="4"/>
  <c r="E59" i="4"/>
  <c r="I58" i="4"/>
  <c r="H58" i="4"/>
  <c r="G58" i="4"/>
  <c r="F58" i="4"/>
  <c r="E58" i="4"/>
  <c r="I57" i="4"/>
  <c r="H57" i="4"/>
  <c r="G57" i="4"/>
  <c r="F57" i="4"/>
  <c r="E57" i="4"/>
  <c r="I56" i="4"/>
  <c r="H56" i="4"/>
  <c r="G56" i="4"/>
  <c r="F56" i="4"/>
  <c r="E56" i="4"/>
  <c r="I55" i="4"/>
  <c r="H55" i="4"/>
  <c r="G55" i="4"/>
  <c r="F55" i="4"/>
  <c r="E55" i="4"/>
  <c r="I54" i="4"/>
  <c r="H54" i="4"/>
  <c r="G54" i="4"/>
  <c r="F54" i="4"/>
  <c r="E54" i="4"/>
  <c r="I53" i="4"/>
  <c r="H53" i="4"/>
  <c r="G53" i="4"/>
  <c r="F53" i="4"/>
  <c r="E53" i="4"/>
  <c r="I52" i="4"/>
  <c r="H52" i="4"/>
  <c r="G52" i="4"/>
  <c r="F52" i="4"/>
  <c r="E52" i="4"/>
  <c r="I51" i="4"/>
  <c r="H51" i="4"/>
  <c r="G51" i="4"/>
  <c r="F51" i="4"/>
  <c r="E51" i="4"/>
  <c r="I50" i="4"/>
  <c r="H50" i="4"/>
  <c r="G50" i="4"/>
  <c r="F50" i="4"/>
  <c r="E50" i="4"/>
  <c r="I49" i="4"/>
  <c r="H49" i="4"/>
  <c r="G49" i="4"/>
  <c r="F49" i="4"/>
  <c r="E49" i="4"/>
  <c r="I48" i="4"/>
  <c r="H48" i="4"/>
  <c r="G48" i="4"/>
  <c r="F48" i="4"/>
  <c r="E48" i="4"/>
  <c r="I47" i="4"/>
  <c r="H47" i="4"/>
  <c r="G47" i="4"/>
  <c r="F47" i="4"/>
  <c r="E47" i="4"/>
  <c r="I46" i="4"/>
  <c r="H46" i="4"/>
  <c r="G46" i="4"/>
  <c r="F46" i="4"/>
  <c r="E46" i="4"/>
  <c r="I45" i="4"/>
  <c r="H45" i="4"/>
  <c r="G45" i="4"/>
  <c r="F45" i="4"/>
  <c r="E45" i="4"/>
  <c r="I44" i="4"/>
  <c r="H44" i="4"/>
  <c r="G44" i="4"/>
  <c r="F44" i="4"/>
  <c r="E44" i="4"/>
  <c r="I43" i="4"/>
  <c r="H43" i="4"/>
  <c r="G43" i="4"/>
  <c r="F43" i="4"/>
  <c r="E43" i="4"/>
  <c r="I42" i="4"/>
  <c r="H42" i="4"/>
  <c r="G42" i="4"/>
  <c r="F42" i="4"/>
  <c r="E42" i="4"/>
  <c r="I41" i="4"/>
  <c r="H41" i="4"/>
  <c r="G41" i="4"/>
  <c r="F41" i="4"/>
  <c r="E41" i="4"/>
  <c r="I40" i="4"/>
  <c r="H40" i="4"/>
  <c r="G40" i="4"/>
  <c r="F40" i="4"/>
  <c r="E40" i="4"/>
  <c r="I39" i="4"/>
  <c r="H39" i="4"/>
  <c r="G39" i="4"/>
  <c r="F39" i="4"/>
  <c r="E39" i="4"/>
  <c r="I38" i="4"/>
  <c r="H38" i="4"/>
  <c r="G38" i="4"/>
  <c r="F38" i="4"/>
  <c r="E38" i="4"/>
  <c r="I37" i="4"/>
  <c r="H37" i="4"/>
  <c r="G37" i="4"/>
  <c r="F37" i="4"/>
  <c r="E37" i="4"/>
  <c r="I36" i="4"/>
  <c r="H36" i="4"/>
  <c r="G36" i="4"/>
  <c r="F36" i="4"/>
  <c r="E36" i="4"/>
  <c r="I35" i="4"/>
  <c r="H35" i="4"/>
  <c r="G35" i="4"/>
  <c r="F35" i="4"/>
  <c r="E35" i="4"/>
  <c r="I34" i="4"/>
  <c r="H34" i="4"/>
  <c r="G34" i="4"/>
  <c r="F34" i="4"/>
  <c r="E34" i="4"/>
  <c r="I33" i="4"/>
  <c r="H33" i="4"/>
  <c r="G33" i="4"/>
  <c r="F33" i="4"/>
  <c r="E33" i="4"/>
  <c r="I32" i="4"/>
  <c r="H32" i="4"/>
  <c r="G32" i="4"/>
  <c r="F32" i="4"/>
  <c r="E32" i="4"/>
  <c r="I31" i="4"/>
  <c r="H31" i="4"/>
  <c r="G31" i="4"/>
  <c r="F31" i="4"/>
  <c r="E31" i="4"/>
  <c r="I30" i="4"/>
  <c r="H30" i="4"/>
  <c r="G30" i="4"/>
  <c r="F30" i="4"/>
  <c r="E30" i="4"/>
  <c r="I29" i="4"/>
  <c r="H29" i="4"/>
  <c r="G29" i="4"/>
  <c r="F29" i="4"/>
  <c r="E29" i="4"/>
  <c r="I28" i="4"/>
  <c r="H28" i="4"/>
  <c r="G28" i="4"/>
  <c r="F28" i="4"/>
  <c r="E28" i="4"/>
  <c r="I27" i="4"/>
  <c r="H27" i="4"/>
  <c r="G27" i="4"/>
  <c r="F27" i="4"/>
  <c r="E27" i="4"/>
  <c r="I26" i="4"/>
  <c r="H26" i="4"/>
  <c r="G26" i="4"/>
  <c r="F26" i="4"/>
  <c r="E26" i="4"/>
  <c r="I25" i="4"/>
  <c r="H25" i="4"/>
  <c r="G25" i="4"/>
  <c r="F25" i="4"/>
  <c r="E25" i="4"/>
  <c r="I24" i="4"/>
  <c r="H24" i="4"/>
  <c r="G24" i="4"/>
  <c r="F24" i="4"/>
  <c r="E24" i="4"/>
  <c r="I23" i="4"/>
  <c r="H23" i="4"/>
  <c r="G23" i="4"/>
  <c r="F23" i="4"/>
  <c r="E23" i="4"/>
  <c r="I22" i="4"/>
  <c r="H22" i="4"/>
  <c r="G22" i="4"/>
  <c r="F22" i="4"/>
  <c r="E22" i="4"/>
  <c r="I21" i="4"/>
  <c r="H21" i="4"/>
  <c r="G21" i="4"/>
  <c r="F21" i="4"/>
  <c r="E21" i="4"/>
  <c r="I20" i="4"/>
  <c r="H20" i="4"/>
  <c r="G20" i="4"/>
  <c r="F20" i="4"/>
  <c r="E20" i="4"/>
  <c r="I19" i="4"/>
  <c r="H19" i="4"/>
  <c r="G19" i="4"/>
  <c r="F19" i="4"/>
  <c r="E19" i="4"/>
  <c r="I18" i="4"/>
  <c r="H18" i="4"/>
  <c r="G18" i="4"/>
  <c r="F18" i="4"/>
  <c r="E18" i="4"/>
  <c r="I17" i="4"/>
  <c r="H17" i="4"/>
  <c r="G17" i="4"/>
  <c r="F17" i="4"/>
  <c r="E17" i="4"/>
  <c r="I16" i="4"/>
  <c r="H16" i="4"/>
  <c r="G16" i="4"/>
  <c r="F16" i="4"/>
  <c r="E16" i="4"/>
  <c r="I15" i="4"/>
  <c r="H15" i="4"/>
  <c r="G15" i="4"/>
  <c r="F15" i="4"/>
  <c r="E15" i="4"/>
  <c r="I14" i="4"/>
  <c r="H14" i="4"/>
  <c r="G14" i="4"/>
  <c r="F14" i="4"/>
  <c r="E14" i="4"/>
  <c r="I13" i="4"/>
  <c r="H13" i="4"/>
  <c r="G13" i="4"/>
  <c r="F13" i="4"/>
  <c r="E13" i="4"/>
  <c r="I12" i="4"/>
  <c r="H12" i="4"/>
  <c r="G12" i="4"/>
  <c r="F12" i="4"/>
  <c r="E12" i="4"/>
  <c r="I11" i="4"/>
  <c r="H11" i="4"/>
  <c r="G11" i="4"/>
  <c r="F11" i="4"/>
  <c r="E11" i="4"/>
  <c r="C49" i="5"/>
  <c r="C50" i="5"/>
  <c r="C54" i="5" l="1"/>
  <c r="C51" i="5"/>
  <c r="C52" i="5"/>
  <c r="C53" i="5"/>
  <c r="I1" i="1"/>
  <c r="C1" i="1"/>
  <c r="D41" i="1" l="1"/>
  <c r="D44" i="1" s="1"/>
  <c r="E28" i="1"/>
  <c r="B28" i="1"/>
  <c r="A41" i="1"/>
  <c r="C41" i="1"/>
  <c r="C42" i="1"/>
  <c r="C43" i="1"/>
  <c r="C44" i="1"/>
  <c r="C45" i="1"/>
  <c r="B27" i="1"/>
  <c r="B30" i="1" s="1"/>
  <c r="E27" i="1"/>
  <c r="E30" i="1" s="1"/>
  <c r="H51" i="1"/>
  <c r="I51" i="1" s="1"/>
  <c r="H52" i="1"/>
  <c r="I52" i="1" s="1"/>
  <c r="H53" i="1"/>
  <c r="I53" i="1" s="1"/>
  <c r="H54" i="1"/>
  <c r="I54" i="1" s="1"/>
  <c r="B29" i="1" l="1"/>
  <c r="E29" i="1"/>
  <c r="D42" i="1"/>
  <c r="E42" i="1" s="1"/>
  <c r="D43" i="1"/>
  <c r="E43" i="1" s="1"/>
  <c r="D45" i="1"/>
  <c r="E45" i="1" s="1"/>
  <c r="E41" i="1"/>
  <c r="E44" i="1"/>
</calcChain>
</file>

<file path=xl/comments1.xml><?xml version="1.0" encoding="utf-8"?>
<comments xmlns="http://schemas.openxmlformats.org/spreadsheetml/2006/main">
  <authors>
    <author>SGI</author>
    <author>Laboratorio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Ingrese el código de inventario de la balanza a verificar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Ingrese la marca de la balanza</t>
        </r>
      </text>
    </comment>
    <comment ref="G8" authorId="1" shapeId="0">
      <text>
        <r>
          <rPr>
            <b/>
            <sz val="9"/>
            <color indexed="81"/>
            <rFont val="Tahoma"/>
            <family val="2"/>
          </rPr>
          <t>Registre el modelo de la balanza</t>
        </r>
      </text>
    </comment>
  </commentList>
</comments>
</file>

<file path=xl/comments2.xml><?xml version="1.0" encoding="utf-8"?>
<comments xmlns="http://schemas.openxmlformats.org/spreadsheetml/2006/main">
  <authors>
    <author>SGI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 xml:space="preserve">Digite el nombre de la persona que realiza la verificación
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</rPr>
          <t>Digite el código de inventario de las masas utilizadas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Registre la masa nominal de la balanza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Ingrese el código del certificado de calibración de la masa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Digite la fecha de calibración de la masa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Registre la masa nominal de la balanza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Ingrese el código del certificado de calibración de la masa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Digite la fecha de calibración de la masa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Digite los resultados de los 10 pesos de la masa 1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Digite los resultados de los 10 pesos de la masa 2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Registre el código de inventario de la masa utilizada en la prueba de excentricidad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Ingrese el valor nominal de la masa con la cual se realiza la prueba de excentricidad</t>
        </r>
      </text>
    </comment>
    <comment ref="C38" authorId="0" shapeId="0">
      <text>
        <r>
          <rPr>
            <b/>
            <sz val="9"/>
            <color indexed="81"/>
            <rFont val="Tahoma"/>
            <family val="2"/>
          </rPr>
          <t>Registre el valor de la masa de acuerdo con el certificado de calibración</t>
        </r>
      </text>
    </comment>
    <comment ref="D38" authorId="0" shapeId="0">
      <text>
        <r>
          <rPr>
            <b/>
            <sz val="9"/>
            <color indexed="81"/>
            <rFont val="Tahoma"/>
            <family val="2"/>
          </rPr>
          <t>Digite el número del certificado de calibración de la masa utilizada para la prueba de excentricidad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>Digite la fecha de calibración de la masm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Digite los resultados de los pesos de la masa en la prueba de excentricidad</t>
        </r>
      </text>
    </comment>
    <comment ref="A50" authorId="0" shapeId="0">
      <text>
        <r>
          <rPr>
            <b/>
            <sz val="9"/>
            <color indexed="81"/>
            <rFont val="Tahoma"/>
            <family val="2"/>
          </rPr>
          <t>Digite el código de inventario de las masas utilizadas en la prueba de linearidad</t>
        </r>
      </text>
    </comment>
    <comment ref="B50" authorId="0" shapeId="0">
      <text>
        <r>
          <rPr>
            <b/>
            <sz val="9"/>
            <color indexed="81"/>
            <rFont val="Tahoma"/>
            <family val="2"/>
          </rPr>
          <t>Registre el valor nominal de las masas utilizadas en la prueba de linearidad</t>
        </r>
      </text>
    </comment>
    <comment ref="C50" authorId="0" shapeId="0">
      <text>
        <r>
          <rPr>
            <b/>
            <sz val="9"/>
            <color indexed="81"/>
            <rFont val="Tahoma"/>
            <family val="2"/>
          </rPr>
          <t>Registre el valor certificado de las masas utilizadas en la prueba de linearidad</t>
        </r>
      </text>
    </comment>
    <comment ref="D50" authorId="0" shapeId="0">
      <text>
        <r>
          <rPr>
            <b/>
            <sz val="9"/>
            <color indexed="81"/>
            <rFont val="Tahoma"/>
            <family val="2"/>
          </rPr>
          <t>Registre el código del certificado de las masas utilizadas en la prueba de linearidad</t>
        </r>
      </text>
    </comment>
    <comment ref="F50" authorId="0" shapeId="0">
      <text>
        <r>
          <rPr>
            <b/>
            <sz val="9"/>
            <color indexed="81"/>
            <rFont val="Tahoma"/>
            <family val="2"/>
          </rPr>
          <t>Digite los resultados de los pesos obtenidos para cada masa en la prueba de linearidad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</rPr>
          <t>Registre las tolerancias permitidas por el fabricante para la prueba de linearidad</t>
        </r>
      </text>
    </comment>
  </commentList>
</comments>
</file>

<file path=xl/comments3.xml><?xml version="1.0" encoding="utf-8"?>
<comments xmlns="http://schemas.openxmlformats.org/spreadsheetml/2006/main">
  <authors>
    <author>SGI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Ingrese el código de inventario de la balanza a verificar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Ingrese la marca de la balanza</t>
        </r>
      </text>
    </comment>
  </commentList>
</comments>
</file>

<file path=xl/comments4.xml><?xml version="1.0" encoding="utf-8"?>
<comments xmlns="http://schemas.openxmlformats.org/spreadsheetml/2006/main">
  <authors>
    <author>SGI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Ingrese el código de inventario de la balanza a verificar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Ingrese la marca de la balanza</t>
        </r>
      </text>
    </comment>
  </commentList>
</comments>
</file>

<file path=xl/sharedStrings.xml><?xml version="1.0" encoding="utf-8"?>
<sst xmlns="http://schemas.openxmlformats.org/spreadsheetml/2006/main" count="200" uniqueCount="107">
  <si>
    <t>CONCLUSION</t>
  </si>
  <si>
    <t>CRITERIO (g)</t>
  </si>
  <si>
    <t>D. S.(g)</t>
  </si>
  <si>
    <t>TOLERANCIA (g)</t>
  </si>
  <si>
    <t>RESULTADO (g)</t>
  </si>
  <si>
    <t>FECHA CALIBRACIÓN</t>
  </si>
  <si>
    <t>CERTIFICADO CALIBRACIÓN</t>
  </si>
  <si>
    <t>VR. CERTIFICADO (g)</t>
  </si>
  <si>
    <t>VR. NOMINAL (g)</t>
  </si>
  <si>
    <t>CODIGO</t>
  </si>
  <si>
    <t>PATRONES UTILIZADOS</t>
  </si>
  <si>
    <t>PRUEBA DE LINEARIDAD</t>
  </si>
  <si>
    <t>CONCLUSIÓN</t>
  </si>
  <si>
    <t>ERROR (g)</t>
  </si>
  <si>
    <t>POSICIÓN</t>
  </si>
  <si>
    <t>No.</t>
  </si>
  <si>
    <t>PRUEBA DE REPETIBILIDAD</t>
  </si>
  <si>
    <t>SERIE</t>
  </si>
  <si>
    <t>MODELO</t>
  </si>
  <si>
    <t>MARCA</t>
  </si>
  <si>
    <t>006</t>
  </si>
  <si>
    <t>REALIZADA POR</t>
  </si>
  <si>
    <t>LIMITES DE ERROR</t>
  </si>
  <si>
    <t>EQUIPO/MASA</t>
  </si>
  <si>
    <t>REPETIBILIDAD</t>
  </si>
  <si>
    <t>EXCENTRICIDAD</t>
  </si>
  <si>
    <t>006/10</t>
  </si>
  <si>
    <t>006/200</t>
  </si>
  <si>
    <t>171/10</t>
  </si>
  <si>
    <t>171/200</t>
  </si>
  <si>
    <t>170/200</t>
  </si>
  <si>
    <t>PRUEBAS DE EXCENTRICIDAD</t>
  </si>
  <si>
    <t>Identificación:</t>
  </si>
  <si>
    <r>
      <t xml:space="preserve">Revisión: </t>
    </r>
    <r>
      <rPr>
        <sz val="10"/>
        <color theme="3"/>
        <rFont val="Arial"/>
        <family val="2"/>
      </rPr>
      <t>1</t>
    </r>
  </si>
  <si>
    <t>AOXLAB S.A.S</t>
  </si>
  <si>
    <t xml:space="preserve">Inicio de vigencia: </t>
  </si>
  <si>
    <t>DOCUMENTO CONTROLADO</t>
  </si>
  <si>
    <t>Autor de documento original: LOGC750219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</si>
  <si>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</si>
  <si>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</si>
  <si>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</si>
  <si>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</si>
  <si>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</si>
  <si>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</si>
  <si>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Revisó:</t>
  </si>
  <si>
    <t>Yasmín E. Lopera Pérez</t>
  </si>
  <si>
    <t>Aprobó:</t>
  </si>
  <si>
    <t xml:space="preserve">Gerente </t>
  </si>
  <si>
    <t>Localización del documento:</t>
  </si>
  <si>
    <t>http://107.190.139.42/~aoxlabsgc/sig/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</si>
  <si>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</si>
  <si>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</si>
  <si>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</si>
  <si>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</si>
  <si>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</si>
  <si>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</si>
  <si>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</si>
  <si>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</si>
  <si>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</si>
  <si>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</si>
  <si>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</si>
  <si>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</si>
  <si>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1</t>
  </si>
  <si>
    <t>Formato de verificación internedia de balanzas</t>
  </si>
  <si>
    <t>SOFT-TC-019</t>
  </si>
  <si>
    <r>
      <t xml:space="preserve">Inicio de vigencia: </t>
    </r>
    <r>
      <rPr>
        <b/>
        <sz val="10"/>
        <color theme="3"/>
        <rFont val="Arial"/>
        <family val="2"/>
      </rPr>
      <t>2018/09/12</t>
    </r>
  </si>
  <si>
    <t>NO.</t>
  </si>
  <si>
    <t>FECHA</t>
  </si>
  <si>
    <t>LIC</t>
  </si>
  <si>
    <t>RESULTADOS DEL CONTROL</t>
  </si>
  <si>
    <t>REALIZÓ</t>
  </si>
  <si>
    <t>REVIZÓ</t>
  </si>
  <si>
    <t>PROMEDIO</t>
  </si>
  <si>
    <t>D. S.</t>
  </si>
  <si>
    <t>LCI (g)</t>
  </si>
  <si>
    <t>LAI (g)</t>
  </si>
  <si>
    <t>LAS (g)</t>
  </si>
  <si>
    <t>LCS (g)</t>
  </si>
  <si>
    <t>MASA (g)</t>
  </si>
  <si>
    <t>LIMITES PARA LA CARTA CONTROL</t>
  </si>
  <si>
    <t>TABLA AUXILIAR PARA EL CALCULO DE LOS LIMITES DE LA CARTA CONTROL</t>
  </si>
  <si>
    <t>LIA</t>
  </si>
  <si>
    <t>LSA</t>
  </si>
  <si>
    <t>LSC</t>
  </si>
  <si>
    <t>LEI</t>
  </si>
  <si>
    <t>LES</t>
  </si>
  <si>
    <t>C. V. %</t>
  </si>
  <si>
    <t>DATOS DEL EQUIPO</t>
  </si>
  <si>
    <t>CÓDIGO</t>
  </si>
  <si>
    <t>FECHA DE VERIFICACIÓN</t>
  </si>
  <si>
    <t>TRAZABILIDAD</t>
  </si>
  <si>
    <t>OBSERVACIONES</t>
  </si>
  <si>
    <t>POSICION</t>
  </si>
  <si>
    <t>RESULTADO</t>
  </si>
  <si>
    <t>MASA UTILIZADA</t>
  </si>
  <si>
    <t>g</t>
  </si>
  <si>
    <t>ERROR</t>
  </si>
  <si>
    <t xml:space="preserve">Revisión: </t>
  </si>
  <si>
    <t>WFRP</t>
  </si>
  <si>
    <t>Dario Pardo Pardo</t>
  </si>
  <si>
    <t>Líder de calidad</t>
  </si>
  <si>
    <t>Wlner Ferney Ruiz Patiño</t>
  </si>
  <si>
    <t>Líder laboratorio</t>
  </si>
  <si>
    <t>DPP</t>
  </si>
  <si>
    <t>Verificación intermedia de balanzas</t>
  </si>
  <si>
    <t xml:space="preserve">SOFT-GC-019 Formato de historial de acciones correctivas </t>
  </si>
  <si>
    <t>Verificación internedia de balanzas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</si>
</sst>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yyyy\-mm\-dd;@"/>
    <numFmt numFmtId="166" formatCode="0.00000"/>
    <numFmt numFmtId="167" formatCode="0.00000%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505050"/>
      </left>
      <right style="medium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/>
      <diagonal/>
    </border>
    <border>
      <left style="medium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505050"/>
      </left>
      <right/>
      <top style="medium">
        <color indexed="64"/>
      </top>
      <bottom style="thin">
        <color rgb="FF505050"/>
      </bottom>
      <diagonal/>
    </border>
    <border>
      <left/>
      <right style="medium">
        <color rgb="FF505050"/>
      </right>
      <top style="medium">
        <color indexed="64"/>
      </top>
      <bottom style="thin">
        <color rgb="FF505050"/>
      </bottom>
      <diagonal/>
    </border>
    <border>
      <left style="medium">
        <color rgb="FF505050"/>
      </left>
      <right style="medium">
        <color indexed="64"/>
      </right>
      <top style="thin">
        <color indexed="64"/>
      </top>
      <bottom style="medium">
        <color rgb="FF50505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226">
    <xf numFmtId="0" fontId="0" fillId="0" borderId="0" xfId="0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166" fontId="0" fillId="0" borderId="9" xfId="0" applyNumberFormat="1" applyBorder="1"/>
    <xf numFmtId="0" fontId="1" fillId="0" borderId="10" xfId="0" applyFont="1" applyBorder="1"/>
    <xf numFmtId="166" fontId="0" fillId="0" borderId="11" xfId="0" applyNumberForma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7" xfId="0" applyBorder="1"/>
    <xf numFmtId="164" fontId="0" fillId="0" borderId="24" xfId="0" applyNumberFormat="1" applyBorder="1"/>
    <xf numFmtId="0" fontId="0" fillId="0" borderId="9" xfId="0" applyBorder="1"/>
    <xf numFmtId="164" fontId="0" fillId="0" borderId="25" xfId="0" applyNumberFormat="1" applyBorder="1"/>
    <xf numFmtId="0" fontId="1" fillId="0" borderId="11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4" xfId="0" applyBorder="1"/>
    <xf numFmtId="0" fontId="0" fillId="0" borderId="8" xfId="0" applyBorder="1"/>
    <xf numFmtId="0" fontId="0" fillId="0" borderId="25" xfId="0" applyBorder="1"/>
    <xf numFmtId="0" fontId="0" fillId="0" borderId="10" xfId="0" applyBorder="1"/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Border="1" applyAlignment="1" applyProtection="1">
      <alignment vertical="center"/>
    </xf>
    <xf numFmtId="0" fontId="13" fillId="0" borderId="0" xfId="0" applyFont="1" applyAlignment="1">
      <alignment horizontal="center" vertical="center"/>
    </xf>
    <xf numFmtId="0" fontId="16" fillId="0" borderId="25" xfId="0" applyFont="1" applyBorder="1" applyAlignment="1">
      <alignment vertical="center" wrapText="1"/>
    </xf>
    <xf numFmtId="0" fontId="16" fillId="0" borderId="25" xfId="0" applyFont="1" applyBorder="1" applyAlignment="1">
      <alignment horizontal="center" vertical="center" wrapText="1"/>
    </xf>
    <xf numFmtId="165" fontId="16" fillId="0" borderId="25" xfId="0" applyNumberFormat="1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165" fontId="18" fillId="0" borderId="25" xfId="0" applyNumberFormat="1" applyFont="1" applyBorder="1" applyAlignment="1">
      <alignment horizontal="center" vertical="center" wrapText="1"/>
    </xf>
    <xf numFmtId="0" fontId="18" fillId="0" borderId="25" xfId="0" applyFont="1" applyBorder="1" applyAlignment="1">
      <alignment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5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5" fillId="0" borderId="3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0" fillId="0" borderId="24" xfId="0" applyBorder="1" applyProtection="1">
      <protection locked="0"/>
    </xf>
    <xf numFmtId="165" fontId="0" fillId="0" borderId="7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8" xfId="0" applyBorder="1" applyProtection="1">
      <protection locked="0"/>
    </xf>
    <xf numFmtId="165" fontId="0" fillId="0" borderId="9" xfId="0" applyNumberFormat="1" applyBorder="1" applyProtection="1">
      <protection locked="0"/>
    </xf>
    <xf numFmtId="164" fontId="0" fillId="0" borderId="24" xfId="0" applyNumberFormat="1" applyBorder="1" applyProtection="1">
      <protection locked="0"/>
    </xf>
    <xf numFmtId="164" fontId="0" fillId="0" borderId="25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16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164" fontId="0" fillId="0" borderId="5" xfId="0" applyNumberFormat="1" applyBorder="1" applyProtection="1">
      <protection locked="0"/>
    </xf>
    <xf numFmtId="165" fontId="0" fillId="0" borderId="5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164" fontId="0" fillId="0" borderId="2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52" xfId="0" applyBorder="1"/>
    <xf numFmtId="0" fontId="0" fillId="2" borderId="25" xfId="0" applyFill="1" applyBorder="1"/>
    <xf numFmtId="165" fontId="0" fillId="0" borderId="0" xfId="0" applyNumberFormat="1"/>
    <xf numFmtId="0" fontId="0" fillId="0" borderId="12" xfId="0" applyBorder="1"/>
    <xf numFmtId="165" fontId="0" fillId="0" borderId="26" xfId="0" applyNumberFormat="1" applyBorder="1"/>
    <xf numFmtId="164" fontId="0" fillId="0" borderId="26" xfId="0" applyNumberFormat="1" applyBorder="1"/>
    <xf numFmtId="164" fontId="0" fillId="0" borderId="11" xfId="0" applyNumberFormat="1" applyBorder="1"/>
    <xf numFmtId="0" fontId="1" fillId="0" borderId="0" xfId="0" applyFont="1" applyBorder="1" applyAlignment="1">
      <alignment horizontal="center"/>
    </xf>
    <xf numFmtId="164" fontId="0" fillId="0" borderId="31" xfId="0" applyNumberFormat="1" applyBorder="1"/>
    <xf numFmtId="164" fontId="0" fillId="0" borderId="39" xfId="0" applyNumberFormat="1" applyBorder="1"/>
    <xf numFmtId="164" fontId="0" fillId="0" borderId="48" xfId="0" applyNumberFormat="1" applyBorder="1"/>
    <xf numFmtId="164" fontId="0" fillId="0" borderId="30" xfId="0" applyNumberFormat="1" applyBorder="1"/>
    <xf numFmtId="0" fontId="0" fillId="0" borderId="32" xfId="0" applyBorder="1"/>
    <xf numFmtId="0" fontId="0" fillId="0" borderId="40" xfId="0" applyBorder="1" applyProtection="1">
      <protection locked="0"/>
    </xf>
    <xf numFmtId="164" fontId="0" fillId="0" borderId="9" xfId="0" applyNumberFormat="1" applyBorder="1" applyProtection="1">
      <protection locked="0"/>
    </xf>
    <xf numFmtId="0" fontId="0" fillId="0" borderId="54" xfId="0" applyBorder="1" applyProtection="1">
      <protection locked="0"/>
    </xf>
    <xf numFmtId="164" fontId="0" fillId="0" borderId="7" xfId="0" applyNumberFormat="1" applyBorder="1" applyProtection="1">
      <protection locked="0"/>
    </xf>
    <xf numFmtId="165" fontId="0" fillId="0" borderId="25" xfId="0" applyNumberFormat="1" applyBorder="1" applyProtection="1">
      <protection locked="0"/>
    </xf>
    <xf numFmtId="164" fontId="0" fillId="0" borderId="47" xfId="0" applyNumberFormat="1" applyBorder="1" applyProtection="1">
      <protection locked="0"/>
    </xf>
    <xf numFmtId="165" fontId="0" fillId="0" borderId="43" xfId="0" applyNumberFormat="1" applyBorder="1" applyProtection="1">
      <protection locked="0"/>
    </xf>
    <xf numFmtId="164" fontId="0" fillId="0" borderId="43" xfId="0" applyNumberFormat="1" applyBorder="1" applyProtection="1">
      <protection locked="0"/>
    </xf>
    <xf numFmtId="165" fontId="0" fillId="0" borderId="24" xfId="0" applyNumberFormat="1" applyBorder="1" applyProtection="1">
      <protection locked="0"/>
    </xf>
    <xf numFmtId="164" fontId="0" fillId="0" borderId="39" xfId="0" applyNumberFormat="1" applyBorder="1" applyProtection="1">
      <protection locked="0"/>
    </xf>
    <xf numFmtId="164" fontId="0" fillId="0" borderId="48" xfId="0" applyNumberFormat="1" applyBorder="1" applyProtection="1">
      <protection locked="0"/>
    </xf>
    <xf numFmtId="0" fontId="1" fillId="0" borderId="55" xfId="0" applyFont="1" applyFill="1" applyBorder="1"/>
    <xf numFmtId="167" fontId="0" fillId="0" borderId="53" xfId="2" applyNumberFormat="1" applyFont="1" applyBorder="1"/>
    <xf numFmtId="166" fontId="0" fillId="0" borderId="25" xfId="0" applyNumberFormat="1" applyBorder="1"/>
    <xf numFmtId="0" fontId="10" fillId="0" borderId="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left" vertical="center" wrapText="1"/>
    </xf>
    <xf numFmtId="165" fontId="0" fillId="0" borderId="53" xfId="0" applyNumberFormat="1" applyBorder="1" applyAlignment="1"/>
    <xf numFmtId="0" fontId="0" fillId="0" borderId="0" xfId="0" applyBorder="1"/>
    <xf numFmtId="0" fontId="1" fillId="0" borderId="19" xfId="0" applyFont="1" applyBorder="1" applyAlignment="1">
      <alignment horizontal="left"/>
    </xf>
    <xf numFmtId="0" fontId="0" fillId="0" borderId="19" xfId="0" applyBorder="1" applyAlignment="1" applyProtection="1">
      <protection locked="0"/>
    </xf>
    <xf numFmtId="165" fontId="0" fillId="0" borderId="19" xfId="0" applyNumberFormat="1" applyBorder="1" applyAlignment="1"/>
    <xf numFmtId="0" fontId="24" fillId="0" borderId="0" xfId="0" applyFont="1"/>
    <xf numFmtId="0" fontId="25" fillId="0" borderId="38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left"/>
    </xf>
    <xf numFmtId="49" fontId="0" fillId="0" borderId="26" xfId="0" applyNumberFormat="1" applyBorder="1" applyProtection="1"/>
    <xf numFmtId="0" fontId="1" fillId="0" borderId="26" xfId="0" applyFont="1" applyBorder="1" applyProtection="1"/>
    <xf numFmtId="0" fontId="0" fillId="0" borderId="11" xfId="0" applyBorder="1" applyAlignment="1" applyProtection="1"/>
    <xf numFmtId="164" fontId="0" fillId="0" borderId="4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165" fontId="1" fillId="0" borderId="26" xfId="0" applyNumberFormat="1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62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1" fillId="0" borderId="57" xfId="0" applyFont="1" applyBorder="1" applyAlignment="1" applyProtection="1">
      <alignment horizontal="left"/>
    </xf>
    <xf numFmtId="49" fontId="0" fillId="0" borderId="33" xfId="0" applyNumberFormat="1" applyBorder="1" applyProtection="1"/>
    <xf numFmtId="0" fontId="1" fillId="0" borderId="58" xfId="0" applyFont="1" applyBorder="1" applyProtection="1"/>
    <xf numFmtId="0" fontId="0" fillId="0" borderId="26" xfId="0" applyFont="1" applyBorder="1" applyAlignment="1" applyProtection="1"/>
    <xf numFmtId="0" fontId="0" fillId="0" borderId="11" xfId="0" applyBorder="1" applyProtection="1"/>
    <xf numFmtId="0" fontId="1" fillId="0" borderId="10" xfId="0" applyFont="1" applyBorder="1" applyAlignment="1">
      <alignment horizontal="left"/>
    </xf>
    <xf numFmtId="49" fontId="0" fillId="0" borderId="25" xfId="0" applyNumberFormat="1" applyBorder="1" applyProtection="1">
      <protection locked="0"/>
    </xf>
    <xf numFmtId="0" fontId="1" fillId="0" borderId="25" xfId="0" applyFont="1" applyBorder="1"/>
    <xf numFmtId="0" fontId="0" fillId="0" borderId="9" xfId="0" applyBorder="1" applyAlignment="1" applyProtection="1">
      <protection locked="0"/>
    </xf>
    <xf numFmtId="164" fontId="1" fillId="0" borderId="11" xfId="0" applyNumberFormat="1" applyFont="1" applyFill="1" applyBorder="1" applyAlignment="1">
      <alignment horizontal="center"/>
    </xf>
    <xf numFmtId="0" fontId="0" fillId="0" borderId="9" xfId="0" applyBorder="1" applyProtection="1">
      <protection locked="0"/>
    </xf>
    <xf numFmtId="0" fontId="0" fillId="0" borderId="7" xfId="0" applyBorder="1" applyProtection="1">
      <protection locked="0"/>
    </xf>
    <xf numFmtId="0" fontId="10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0" fillId="0" borderId="56" xfId="0" applyBorder="1" applyAlignment="1" applyProtection="1">
      <protection locked="0"/>
    </xf>
    <xf numFmtId="0" fontId="10" fillId="0" borderId="53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" fillId="0" borderId="55" xfId="0" applyFont="1" applyBorder="1" applyAlignment="1" applyProtection="1">
      <alignment horizontal="left"/>
    </xf>
    <xf numFmtId="0" fontId="1" fillId="0" borderId="56" xfId="0" applyFont="1" applyBorder="1" applyProtection="1"/>
    <xf numFmtId="164" fontId="0" fillId="0" borderId="25" xfId="0" applyNumberFormat="1" applyBorder="1" applyProtection="1"/>
    <xf numFmtId="166" fontId="0" fillId="0" borderId="25" xfId="0" applyNumberFormat="1" applyBorder="1" applyProtection="1"/>
    <xf numFmtId="164" fontId="0" fillId="0" borderId="24" xfId="0" applyNumberFormat="1" applyBorder="1" applyProtection="1"/>
    <xf numFmtId="49" fontId="0" fillId="0" borderId="56" xfId="0" applyNumberFormat="1" applyBorder="1" applyProtection="1">
      <protection locked="0"/>
    </xf>
    <xf numFmtId="0" fontId="26" fillId="0" borderId="56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>
      <alignment vertical="center" wrapText="1"/>
    </xf>
    <xf numFmtId="0" fontId="7" fillId="0" borderId="48" xfId="0" applyFont="1" applyBorder="1" applyAlignment="1">
      <alignment wrapText="1"/>
    </xf>
    <xf numFmtId="0" fontId="7" fillId="0" borderId="49" xfId="0" applyFont="1" applyBorder="1" applyAlignment="1">
      <alignment wrapText="1"/>
    </xf>
    <xf numFmtId="0" fontId="10" fillId="0" borderId="25" xfId="0" applyFont="1" applyBorder="1" applyAlignment="1">
      <alignment vertical="center" wrapText="1"/>
    </xf>
    <xf numFmtId="165" fontId="10" fillId="0" borderId="25" xfId="0" applyNumberFormat="1" applyFont="1" applyBorder="1" applyAlignment="1">
      <alignment vertical="center" wrapText="1"/>
    </xf>
    <xf numFmtId="0" fontId="10" fillId="0" borderId="25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6" fillId="0" borderId="25" xfId="0" applyFont="1" applyBorder="1" applyAlignment="1">
      <alignment horizontal="left" vertical="center" wrapText="1"/>
    </xf>
    <xf numFmtId="0" fontId="4" fillId="0" borderId="25" xfId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8" fillId="0" borderId="25" xfId="0" applyFont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165" fontId="9" fillId="0" borderId="37" xfId="0" applyNumberFormat="1" applyFont="1" applyBorder="1" applyAlignment="1">
      <alignment horizontal="left" vertical="center" wrapText="1"/>
    </xf>
    <xf numFmtId="165" fontId="9" fillId="0" borderId="38" xfId="0" applyNumberFormat="1" applyFont="1" applyBorder="1" applyAlignment="1">
      <alignment horizontal="left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6" fillId="0" borderId="4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5" xfId="0" applyFont="1" applyBorder="1" applyAlignment="1" applyProtection="1">
      <protection locked="0"/>
    </xf>
    <xf numFmtId="164" fontId="0" fillId="0" borderId="25" xfId="0" applyNumberFormat="1" applyBorder="1" applyAlignment="1" applyProtection="1">
      <protection locked="0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0" fillId="0" borderId="31" xfId="0" applyBorder="1" applyProtection="1"/>
    <xf numFmtId="0" fontId="0" fillId="0" borderId="32" xfId="0" applyBorder="1" applyProtection="1"/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1" fillId="0" borderId="56" xfId="0" applyFont="1" applyBorder="1" applyAlignment="1">
      <alignment horizontal="center"/>
    </xf>
    <xf numFmtId="0" fontId="6" fillId="0" borderId="35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0" fillId="0" borderId="23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6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64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8" xfId="0" applyBorder="1" applyProtection="1">
      <protection locked="0"/>
    </xf>
    <xf numFmtId="0" fontId="1" fillId="0" borderId="0" xfId="0" applyFont="1"/>
    <xf numFmtId="0" fontId="5" fillId="0" borderId="3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0" borderId="55" xfId="0" applyFont="1" applyBorder="1" applyAlignment="1">
      <alignment horizontal="left"/>
    </xf>
    <xf numFmtId="0" fontId="1" fillId="0" borderId="56" xfId="0" applyFont="1" applyBorder="1" applyAlignment="1">
      <alignment horizontal="left"/>
    </xf>
    <xf numFmtId="0" fontId="0" fillId="0" borderId="56" xfId="0" applyBorder="1" applyAlignment="1" applyProtection="1">
      <protection locked="0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5" fillId="0" borderId="43" xfId="0" applyFont="1" applyBorder="1" applyAlignment="1">
      <alignment horizontal="center" vertical="center" wrapText="1"/>
    </xf>
    <xf numFmtId="165" fontId="9" fillId="0" borderId="36" xfId="0" applyNumberFormat="1" applyFont="1" applyBorder="1" applyAlignment="1">
      <alignment horizontal="left" vertical="center" wrapText="1"/>
    </xf>
    <xf numFmtId="165" fontId="9" fillId="0" borderId="41" xfId="0" applyNumberFormat="1" applyFont="1" applyBorder="1" applyAlignment="1">
      <alignment horizontal="left" vertical="center" wrapText="1"/>
    </xf>
    <xf numFmtId="0" fontId="0" fillId="0" borderId="26" xfId="0" applyFont="1" applyBorder="1" applyAlignment="1" applyProtection="1"/>
    <xf numFmtId="165" fontId="9" fillId="0" borderId="45" xfId="0" applyNumberFormat="1" applyFont="1" applyBorder="1" applyAlignment="1">
      <alignment horizontal="left" vertical="center" wrapText="1"/>
    </xf>
    <xf numFmtId="165" fontId="9" fillId="0" borderId="46" xfId="0" applyNumberFormat="1" applyFont="1" applyBorder="1" applyAlignment="1">
      <alignment horizontal="left" vertical="center" wrapText="1"/>
    </xf>
    <xf numFmtId="0" fontId="27" fillId="0" borderId="56" xfId="0" applyFont="1" applyBorder="1" applyAlignment="1">
      <alignment horizontal="right" vertical="center" wrapText="1"/>
    </xf>
    <xf numFmtId="0" fontId="0" fillId="0" borderId="65" xfId="0" applyFont="1" applyBorder="1" applyAlignment="1" applyProtection="1">
      <protection locked="0"/>
    </xf>
    <xf numFmtId="0" fontId="0" fillId="0" borderId="66" xfId="0" applyFont="1" applyBorder="1" applyAlignment="1" applyProtection="1">
      <protection locked="0"/>
    </xf>
    <xf numFmtId="0" fontId="3" fillId="0" borderId="0" xfId="0" applyFont="1" applyAlignment="1">
      <alignment horizontal="center"/>
    </xf>
    <xf numFmtId="0" fontId="8" fillId="0" borderId="0" xfId="0" applyFont="1" applyBorder="1" applyAlignment="1" applyProtection="1">
      <alignment horizontal="center" vertical="center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strRef>
          <c:f>'Verificacion diaria'!$A$6</c:f>
          <c:strCache>
            <c:ptCount val="1"/>
            <c:pt idx="0">
              <c:v>CARTA CONTROL VERIFICACIÓN DIARIA DE LA BALANZA 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'Verificacion diaria'!$D$10</c:f>
              <c:strCache>
                <c:ptCount val="1"/>
                <c:pt idx="0">
                  <c:v>RESULTADO (g)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'Verificacion diaria'!$A$11:$B$1006</c:f>
              <c:strCache>
                <c:ptCount val="9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</c:strCache>
            </c:strRef>
          </c:cat>
          <c:val>
            <c:numRef>
              <c:f>'Verificacion diaria'!$D$11:$D$1006</c:f>
              <c:numCache>
                <c:formatCode>0.0000</c:formatCode>
                <c:ptCount val="99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6-4F63-A2B4-48EE2F5E2F36}"/>
            </c:ext>
          </c:extLst>
        </c:ser>
        <c:ser>
          <c:idx val="1"/>
          <c:order val="1"/>
          <c:tx>
            <c:strRef>
              <c:f>'Verificacion diaria'!$E$10</c:f>
              <c:strCache>
                <c:ptCount val="1"/>
                <c:pt idx="0">
                  <c:v>PROMEDIO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'Verificacion diaria'!$A$11:$B$1006</c:f>
              <c:strCache>
                <c:ptCount val="9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</c:strCache>
            </c:strRef>
          </c:cat>
          <c:val>
            <c:numRef>
              <c:f>'Verificacion diaria'!$E$11:$E$1006</c:f>
              <c:numCache>
                <c:formatCode>0.0000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6-4F63-A2B4-48EE2F5E2F36}"/>
            </c:ext>
          </c:extLst>
        </c:ser>
        <c:ser>
          <c:idx val="2"/>
          <c:order val="2"/>
          <c:tx>
            <c:strRef>
              <c:f>'Verificacion diaria'!$F$10</c:f>
              <c:strCache>
                <c:ptCount val="1"/>
                <c:pt idx="0">
                  <c:v>LCI (g)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'Verificacion diaria'!$A$11:$B$1006</c:f>
              <c:strCache>
                <c:ptCount val="9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</c:strCache>
            </c:strRef>
          </c:cat>
          <c:val>
            <c:numRef>
              <c:f>'Verificacion diaria'!$F$11:$F$1006</c:f>
              <c:numCache>
                <c:formatCode>0.0000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A6-4F63-A2B4-48EE2F5E2F36}"/>
            </c:ext>
          </c:extLst>
        </c:ser>
        <c:ser>
          <c:idx val="3"/>
          <c:order val="3"/>
          <c:tx>
            <c:strRef>
              <c:f>'Verificacion diaria'!$G$10</c:f>
              <c:strCache>
                <c:ptCount val="1"/>
                <c:pt idx="0">
                  <c:v>LAI (g)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'Verificacion diaria'!$A$11:$B$1006</c:f>
              <c:strCache>
                <c:ptCount val="9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</c:strCache>
            </c:strRef>
          </c:cat>
          <c:val>
            <c:numRef>
              <c:f>'Verificacion diaria'!$G$11:$G$1006</c:f>
              <c:numCache>
                <c:formatCode>0.0000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A6-4F63-A2B4-48EE2F5E2F36}"/>
            </c:ext>
          </c:extLst>
        </c:ser>
        <c:ser>
          <c:idx val="4"/>
          <c:order val="4"/>
          <c:tx>
            <c:strRef>
              <c:f>'Verificacion diaria'!$H$10</c:f>
              <c:strCache>
                <c:ptCount val="1"/>
                <c:pt idx="0">
                  <c:v>LAS (g)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'Verificacion diaria'!$A$11:$B$1006</c:f>
              <c:strCache>
                <c:ptCount val="9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</c:strCache>
            </c:strRef>
          </c:cat>
          <c:val>
            <c:numRef>
              <c:f>'Verificacion diaria'!$H$11:$H$1006</c:f>
              <c:numCache>
                <c:formatCode>0.0000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A6-4F63-A2B4-48EE2F5E2F36}"/>
            </c:ext>
          </c:extLst>
        </c:ser>
        <c:ser>
          <c:idx val="5"/>
          <c:order val="5"/>
          <c:tx>
            <c:strRef>
              <c:f>'Verificacion diaria'!$I$10</c:f>
              <c:strCache>
                <c:ptCount val="1"/>
                <c:pt idx="0">
                  <c:v>LCS (g)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'Verificacion diaria'!$A$11:$B$1006</c:f>
              <c:strCache>
                <c:ptCount val="9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</c:strCache>
            </c:strRef>
          </c:cat>
          <c:val>
            <c:numRef>
              <c:f>'Verificacion diaria'!$I$11:$I$1006</c:f>
              <c:numCache>
                <c:formatCode>0.0000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A6-4F63-A2B4-48EE2F5E2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846152"/>
        <c:axId val="588854352"/>
      </c:lineChart>
      <c:catAx>
        <c:axId val="588846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NO./FECHA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854352"/>
        <c:crosses val="autoZero"/>
        <c:auto val="1"/>
        <c:lblAlgn val="ctr"/>
        <c:lblOffset val="100"/>
        <c:noMultiLvlLbl val="0"/>
      </c:catAx>
      <c:valAx>
        <c:axId val="58885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/>
                  <a:t>PESO (g)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84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strRef>
          <c:f>'Verificacion mensual'!$A$4</c:f>
          <c:strCache>
            <c:ptCount val="1"/>
            <c:pt idx="0">
              <c:v>GRÁFICO REPETIBILIDAD BALANZA 0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'Verificacion repetibilidad'!$D$10</c:f>
              <c:strCache>
                <c:ptCount val="1"/>
                <c:pt idx="0">
                  <c:v>D. S.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'Verificacion repetibilidad'!$A$11:$B$1006</c:f>
              <c:strCache>
                <c:ptCount val="9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</c:strCache>
            </c:strRef>
          </c:cat>
          <c:val>
            <c:numRef>
              <c:f>'Verificacion repetibilidad'!$D$11:$D$1006</c:f>
              <c:numCache>
                <c:formatCode>0.0000</c:formatCode>
                <c:ptCount val="99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0-4391-82F8-CF68F3A55C5C}"/>
            </c:ext>
          </c:extLst>
        </c:ser>
        <c:ser>
          <c:idx val="1"/>
          <c:order val="1"/>
          <c:tx>
            <c:strRef>
              <c:f>'Verificacion repetibilidad'!$E$10</c:f>
              <c:strCache>
                <c:ptCount val="1"/>
                <c:pt idx="0">
                  <c:v>LCI (g)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'Verificacion repetibilidad'!$A$11:$B$1006</c:f>
              <c:strCache>
                <c:ptCount val="9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</c:strCache>
            </c:strRef>
          </c:cat>
          <c:val>
            <c:numRef>
              <c:f>'Verificacion repetibilidad'!$E$11:$E$1006</c:f>
              <c:numCache>
                <c:formatCode>0.0000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0.00000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0-4391-82F8-CF68F3A55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139456"/>
        <c:axId val="584142080"/>
      </c:lineChart>
      <c:catAx>
        <c:axId val="584139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NO./FECHA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142080"/>
        <c:crosses val="autoZero"/>
        <c:auto val="1"/>
        <c:lblAlgn val="ctr"/>
        <c:lblOffset val="100"/>
        <c:noMultiLvlLbl val="0"/>
      </c:catAx>
      <c:valAx>
        <c:axId val="58414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D. S. (g)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13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'Datos Grafico Excentricidad'!$A$8</c:f>
          <c:strCache>
            <c:ptCount val="1"/>
            <c:pt idx="0">
              <c:v>GRAFICO DE CONTROL EXCENTRICIDAD BALANZA 006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Grafico Excentricidad'!$E$17</c:f>
              <c:strCache>
                <c:ptCount val="1"/>
                <c:pt idx="0">
                  <c:v>ERROR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'Datos Grafico Excentricidad'!$A$18:$C$1013</c:f>
              <c:strCache>
                <c:ptCount val="9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</c:strCache>
            </c:strRef>
          </c:cat>
          <c:val>
            <c:numRef>
              <c:f>'Datos Grafico Excentricidad'!$E$18:$E$1013</c:f>
              <c:numCache>
                <c:formatCode>0.0000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5-4C4B-8B92-CE960FEEF785}"/>
            </c:ext>
          </c:extLst>
        </c:ser>
        <c:ser>
          <c:idx val="1"/>
          <c:order val="1"/>
          <c:tx>
            <c:strRef>
              <c:f>'Datos Grafico Excentricidad'!$F$17</c:f>
              <c:strCache>
                <c:ptCount val="1"/>
                <c:pt idx="0">
                  <c:v>LIC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Grafico Excentricidad'!$A$18:$C$1013</c:f>
              <c:strCache>
                <c:ptCount val="9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</c:strCache>
            </c:strRef>
          </c:cat>
          <c:val>
            <c:numRef>
              <c:f>'Datos Grafico Excentricidad'!$F$18:$F$1013</c:f>
              <c:numCache>
                <c:formatCode>0.0000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0.00000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15-4C4B-8B92-CE960FEEF785}"/>
            </c:ext>
          </c:extLst>
        </c:ser>
        <c:ser>
          <c:idx val="2"/>
          <c:order val="2"/>
          <c:tx>
            <c:strRef>
              <c:f>'Datos Grafico Excentricidad'!$G$17</c:f>
              <c:strCache>
                <c:ptCount val="1"/>
                <c:pt idx="0">
                  <c:v>LSC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'Datos Grafico Excentricidad'!$A$18:$C$1013</c:f>
              <c:strCache>
                <c:ptCount val="9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</c:strCache>
            </c:strRef>
          </c:cat>
          <c:val>
            <c:numRef>
              <c:f>'Datos Grafico Excentricidad'!$G$18:$G$1013</c:f>
              <c:numCache>
                <c:formatCode>0.0000</c:formatCode>
                <c:ptCount val="9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0.00000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15-4C4B-8B92-CE960FEEF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587544"/>
        <c:axId val="410583936"/>
      </c:lineChart>
      <c:catAx>
        <c:axId val="410587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NO./FECHA/POSICION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583936"/>
        <c:crosses val="autoZero"/>
        <c:auto val="1"/>
        <c:lblAlgn val="ctr"/>
        <c:lblOffset val="100"/>
        <c:noMultiLvlLbl val="0"/>
      </c:catAx>
      <c:valAx>
        <c:axId val="41058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ERROR (g)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587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sheetProtection content="1" objects="1"/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sheetProtection content="1" objects="1"/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104776</xdr:rowOff>
    </xdr:from>
    <xdr:to>
      <xdr:col>1</xdr:col>
      <xdr:colOff>848283</xdr:colOff>
      <xdr:row>3</xdr:row>
      <xdr:rowOff>76201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EAD3D7CB-04C0-410C-92EC-707809FBE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04776"/>
          <a:ext cx="1457882" cy="51435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17</xdr:row>
      <xdr:rowOff>57150</xdr:rowOff>
    </xdr:from>
    <xdr:to>
      <xdr:col>5</xdr:col>
      <xdr:colOff>1133475</xdr:colOff>
      <xdr:row>17</xdr:row>
      <xdr:rowOff>371475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E55B0F-BEFE-4830-8E8D-5F2E835BDCA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3724275"/>
          <a:ext cx="914400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314325</xdr:colOff>
      <xdr:row>16</xdr:row>
      <xdr:rowOff>66675</xdr:rowOff>
    </xdr:from>
    <xdr:to>
      <xdr:col>5</xdr:col>
      <xdr:colOff>1036320</xdr:colOff>
      <xdr:row>16</xdr:row>
      <xdr:rowOff>371475</xdr:rowOff>
    </xdr:to>
    <xdr:pic>
      <xdr:nvPicPr>
        <xdr:cNvPr id="6" name="Imagen 5" descr="C:\Users\Aux_Aoxlab\AppData\Local\Microsoft\Windows\INetCache\Content.Word\Firma Ferney Ruiz.png">
          <a:extLst>
            <a:ext uri="{FF2B5EF4-FFF2-40B4-BE49-F238E27FC236}">
              <a16:creationId xmlns:a16="http://schemas.microsoft.com/office/drawing/2014/main" id="{4F5E29E8-106D-4F81-86F9-2647BC64810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333750"/>
          <a:ext cx="72199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381000</xdr:colOff>
      <xdr:row>15</xdr:row>
      <xdr:rowOff>76200</xdr:rowOff>
    </xdr:from>
    <xdr:to>
      <xdr:col>5</xdr:col>
      <xdr:colOff>1219200</xdr:colOff>
      <xdr:row>15</xdr:row>
      <xdr:rowOff>381000</xdr:rowOff>
    </xdr:to>
    <xdr:pic>
      <xdr:nvPicPr>
        <xdr:cNvPr id="7" name="Imagen 6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2905125"/>
          <a:ext cx="8382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104776</xdr:rowOff>
    </xdr:from>
    <xdr:to>
      <xdr:col>1</xdr:col>
      <xdr:colOff>743508</xdr:colOff>
      <xdr:row>3</xdr:row>
      <xdr:rowOff>47626</xdr:rowOff>
    </xdr:to>
    <xdr:pic>
      <xdr:nvPicPr>
        <xdr:cNvPr id="5" name="Imagen 4" descr="logo aoxlab.gif">
          <a:extLst>
            <a:ext uri="{FF2B5EF4-FFF2-40B4-BE49-F238E27FC236}">
              <a16:creationId xmlns:a16="http://schemas.microsoft.com/office/drawing/2014/main" id="{053D41A9-BC92-422D-A2E8-F5B172157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04776"/>
          <a:ext cx="1457882" cy="514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A3394A-3535-406F-8136-99969F192D7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66676</xdr:rowOff>
    </xdr:from>
    <xdr:to>
      <xdr:col>1</xdr:col>
      <xdr:colOff>895907</xdr:colOff>
      <xdr:row>2</xdr:row>
      <xdr:rowOff>152401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584EF195-2571-4A03-B0E7-0D680BC82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6676"/>
          <a:ext cx="1457882" cy="466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4F5CAB-C2FE-4202-AE6A-D9382359A9D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104776</xdr:rowOff>
    </xdr:from>
    <xdr:to>
      <xdr:col>1</xdr:col>
      <xdr:colOff>743508</xdr:colOff>
      <xdr:row>3</xdr:row>
      <xdr:rowOff>47626</xdr:rowOff>
    </xdr:to>
    <xdr:pic>
      <xdr:nvPicPr>
        <xdr:cNvPr id="3" name="Imagen 2" descr="logo aoxlab.gif">
          <a:extLst>
            <a:ext uri="{FF2B5EF4-FFF2-40B4-BE49-F238E27FC236}">
              <a16:creationId xmlns:a16="http://schemas.microsoft.com/office/drawing/2014/main" id="{3D9AAB98-DC99-4342-93C8-299F129AA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04776"/>
          <a:ext cx="1457882" cy="514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918600D-DD78-418E-853C-190CBEE91B1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104776</xdr:rowOff>
    </xdr:from>
    <xdr:to>
      <xdr:col>1</xdr:col>
      <xdr:colOff>743508</xdr:colOff>
      <xdr:row>3</xdr:row>
      <xdr:rowOff>47626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51104AA3-4855-4FD8-BE6B-3B85959DF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04776"/>
          <a:ext cx="1457882" cy="514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104776</xdr:rowOff>
    </xdr:from>
    <xdr:to>
      <xdr:col>1</xdr:col>
      <xdr:colOff>743508</xdr:colOff>
      <xdr:row>3</xdr:row>
      <xdr:rowOff>47626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D7523013-71AC-4E1D-A469-F56253FA7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04776"/>
          <a:ext cx="1457882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Normal="100" workbookViewId="0">
      <selection activeCell="A29" sqref="A29:E29"/>
    </sheetView>
  </sheetViews>
  <sheetFormatPr baseColWidth="10" defaultRowHeight="14.25" x14ac:dyDescent="0.25"/>
  <cols>
    <col min="1" max="1" width="9.85546875" style="26" customWidth="1"/>
    <col min="2" max="2" width="13" style="26" customWidth="1"/>
    <col min="3" max="3" width="20.140625" style="26" customWidth="1"/>
    <col min="4" max="4" width="23.28515625" style="26" customWidth="1"/>
    <col min="5" max="5" width="15.28515625" style="26" customWidth="1"/>
    <col min="6" max="6" width="21.7109375" style="26" customWidth="1"/>
    <col min="7" max="7" width="13.28515625" style="26" customWidth="1"/>
    <col min="8" max="16384" width="11.42578125" style="26"/>
  </cols>
  <sheetData>
    <row r="1" spans="1:7" x14ac:dyDescent="0.25">
      <c r="A1" s="154"/>
      <c r="B1" s="154"/>
      <c r="C1" s="155" t="s">
        <v>104</v>
      </c>
      <c r="D1" s="156"/>
      <c r="E1" s="156"/>
      <c r="F1" s="159" t="s">
        <v>32</v>
      </c>
      <c r="G1" s="160"/>
    </row>
    <row r="2" spans="1:7" x14ac:dyDescent="0.25">
      <c r="A2" s="154"/>
      <c r="B2" s="154"/>
      <c r="C2" s="157"/>
      <c r="D2" s="158"/>
      <c r="E2" s="158"/>
      <c r="F2" s="161" t="s">
        <v>64</v>
      </c>
      <c r="G2" s="162"/>
    </row>
    <row r="3" spans="1:7" x14ac:dyDescent="0.25">
      <c r="A3" s="154"/>
      <c r="B3" s="154"/>
      <c r="C3" s="157"/>
      <c r="D3" s="158"/>
      <c r="E3" s="158"/>
      <c r="F3" s="163" t="s">
        <v>33</v>
      </c>
      <c r="G3" s="164"/>
    </row>
    <row r="4" spans="1:7" x14ac:dyDescent="0.25">
      <c r="A4" s="154"/>
      <c r="B4" s="154"/>
      <c r="C4" s="165" t="s">
        <v>34</v>
      </c>
      <c r="D4" s="166"/>
      <c r="E4" s="166"/>
      <c r="F4" s="169" t="s">
        <v>35</v>
      </c>
      <c r="G4" s="170"/>
    </row>
    <row r="5" spans="1:7" x14ac:dyDescent="0.25">
      <c r="A5" s="154"/>
      <c r="B5" s="154"/>
      <c r="C5" s="167"/>
      <c r="D5" s="168"/>
      <c r="E5" s="168"/>
      <c r="F5" s="171">
        <v>43364</v>
      </c>
      <c r="G5" s="172"/>
    </row>
    <row r="8" spans="1:7" ht="20.25" x14ac:dyDescent="0.25">
      <c r="A8" s="151" t="s">
        <v>36</v>
      </c>
      <c r="B8" s="151"/>
      <c r="C8" s="151"/>
      <c r="D8" s="151"/>
      <c r="E8" s="151"/>
      <c r="F8" s="151"/>
      <c r="G8" s="151"/>
    </row>
    <row r="9" spans="1:7" ht="6" customHeight="1" x14ac:dyDescent="0.25">
      <c r="A9" s="152" t="s">
        <v>37</v>
      </c>
      <c r="B9" s="152"/>
      <c r="C9" s="152"/>
      <c r="D9" s="152"/>
      <c r="E9" s="152"/>
      <c r="F9" s="152"/>
      <c r="G9" s="152"/>
    </row>
    <row r="10" spans="1:7" ht="15.75" x14ac:dyDescent="0.25">
      <c r="A10" s="146" t="s">
        <v>105</v>
      </c>
      <c r="B10" s="146"/>
      <c r="C10" s="146"/>
      <c r="D10" s="146"/>
      <c r="E10" s="146"/>
      <c r="F10" s="146"/>
      <c r="G10" s="146"/>
    </row>
    <row r="11" spans="1:7" ht="10.5" customHeight="1" x14ac:dyDescent="0.25">
      <c r="A11" s="27"/>
    </row>
    <row r="12" spans="1:7" ht="15.75" x14ac:dyDescent="0.25">
      <c r="A12" s="153" t="s">
        <v>38</v>
      </c>
      <c r="B12" s="153"/>
      <c r="C12" s="153"/>
      <c r="D12" s="153"/>
      <c r="E12" s="153"/>
      <c r="F12" s="153"/>
      <c r="G12" s="153"/>
    </row>
    <row r="15" spans="1:7" ht="26.25" customHeight="1" x14ac:dyDescent="0.25">
      <c r="A15" s="28"/>
      <c r="B15" s="145" t="s">
        <v>39</v>
      </c>
      <c r="C15" s="145"/>
      <c r="D15" s="145" t="s">
        <v>40</v>
      </c>
      <c r="E15" s="145"/>
      <c r="F15" s="29" t="s">
        <v>41</v>
      </c>
      <c r="G15" s="29" t="s">
        <v>42</v>
      </c>
    </row>
    <row r="16" spans="1:7" ht="34.5" customHeight="1" x14ac:dyDescent="0.25">
      <c r="A16" s="28" t="s">
        <v>43</v>
      </c>
      <c r="B16" s="150" t="s">
        <v>99</v>
      </c>
      <c r="C16" s="150"/>
      <c r="D16" s="145" t="s">
        <v>100</v>
      </c>
      <c r="E16" s="145"/>
      <c r="F16" s="29"/>
      <c r="G16" s="30">
        <f>F5-7</f>
        <v>43357</v>
      </c>
    </row>
    <row r="17" spans="1:7" ht="31.5" customHeight="1" x14ac:dyDescent="0.25">
      <c r="A17" s="28" t="s">
        <v>44</v>
      </c>
      <c r="B17" s="150" t="s">
        <v>101</v>
      </c>
      <c r="C17" s="150"/>
      <c r="D17" s="145" t="s">
        <v>102</v>
      </c>
      <c r="E17" s="145"/>
      <c r="F17" s="29"/>
      <c r="G17" s="30">
        <f>F5</f>
        <v>43364</v>
      </c>
    </row>
    <row r="18" spans="1:7" ht="33" customHeight="1" x14ac:dyDescent="0.25">
      <c r="A18" s="28" t="s">
        <v>46</v>
      </c>
      <c r="B18" s="150" t="s">
        <v>45</v>
      </c>
      <c r="C18" s="150"/>
      <c r="D18" s="145" t="s">
        <v>47</v>
      </c>
      <c r="E18" s="145"/>
      <c r="F18" s="29"/>
      <c r="G18" s="30">
        <f>F5</f>
        <v>43364</v>
      </c>
    </row>
    <row r="19" spans="1:7" ht="15" customHeight="1" x14ac:dyDescent="0.25">
      <c r="A19" s="143" t="s">
        <v>48</v>
      </c>
      <c r="B19" s="143"/>
      <c r="C19" s="143"/>
      <c r="D19" s="144" t="s">
        <v>49</v>
      </c>
      <c r="E19" s="145"/>
      <c r="F19" s="145"/>
      <c r="G19" s="145"/>
    </row>
    <row r="22" spans="1:7" ht="15.75" x14ac:dyDescent="0.25">
      <c r="A22" s="146" t="s">
        <v>50</v>
      </c>
      <c r="B22" s="146"/>
      <c r="C22" s="146"/>
      <c r="D22" s="146"/>
      <c r="E22" s="146"/>
      <c r="F22" s="146"/>
      <c r="G22" s="146"/>
    </row>
    <row r="24" spans="1:7" x14ac:dyDescent="0.25">
      <c r="A24" s="147" t="s">
        <v>51</v>
      </c>
      <c r="B24" s="148" t="s">
        <v>52</v>
      </c>
      <c r="C24" s="147" t="s">
        <v>53</v>
      </c>
      <c r="D24" s="147" t="s">
        <v>54</v>
      </c>
      <c r="E24" s="147" t="s">
        <v>55</v>
      </c>
      <c r="F24" s="147" t="s">
        <v>56</v>
      </c>
      <c r="G24" s="147" t="s">
        <v>57</v>
      </c>
    </row>
    <row r="25" spans="1:7" ht="24" customHeight="1" x14ac:dyDescent="0.25">
      <c r="A25" s="147"/>
      <c r="B25" s="149"/>
      <c r="C25" s="147"/>
      <c r="D25" s="147"/>
      <c r="E25" s="147"/>
      <c r="F25" s="147"/>
      <c r="G25" s="147"/>
    </row>
    <row r="26" spans="1:7" x14ac:dyDescent="0.25">
      <c r="A26" s="31" t="s">
        <v>58</v>
      </c>
      <c r="B26" s="32">
        <f>G18</f>
        <v>43364</v>
      </c>
      <c r="C26" s="31">
        <v>1</v>
      </c>
      <c r="D26" s="33" t="s">
        <v>59</v>
      </c>
      <c r="E26" s="225" t="s">
        <v>103</v>
      </c>
      <c r="F26" s="31" t="s">
        <v>98</v>
      </c>
      <c r="G26" s="31" t="s">
        <v>60</v>
      </c>
    </row>
    <row r="27" spans="1:7" ht="15" customHeight="1" x14ac:dyDescent="0.25">
      <c r="A27" s="34"/>
      <c r="B27" s="34"/>
      <c r="C27" s="34"/>
      <c r="D27" s="35"/>
      <c r="E27" s="34"/>
      <c r="F27" s="34"/>
      <c r="G27" s="34"/>
    </row>
    <row r="29" spans="1:7" x14ac:dyDescent="0.25">
      <c r="A29" s="141" t="s">
        <v>61</v>
      </c>
      <c r="B29" s="141"/>
      <c r="C29" s="141"/>
      <c r="D29" s="141"/>
      <c r="E29" s="141"/>
      <c r="F29" s="142" t="s">
        <v>62</v>
      </c>
      <c r="G29" s="142"/>
    </row>
  </sheetData>
  <sheetProtection algorithmName="SHA-512" hashValue="Cfx/HIln7vpTmUtxXYGYoYqAXjBiH8lgu/+OPZBQ/GxFURpqlMxfEK4+GqwK70xfkktXrMZdN22X2LnqOzyHgg==" saltValue="7sRqTdBIIk8S0FdvN9C/QQ==" spinCount="100000" sheet="1" objects="1" scenarios="1" selectLockedCells="1" selectUnlockedCells="1"/>
  <mergeCells count="32">
    <mergeCell ref="A1:B5"/>
    <mergeCell ref="C1:E3"/>
    <mergeCell ref="F1:G1"/>
    <mergeCell ref="F2:G2"/>
    <mergeCell ref="F3:G3"/>
    <mergeCell ref="C4:E5"/>
    <mergeCell ref="F4:G4"/>
    <mergeCell ref="F5:G5"/>
    <mergeCell ref="A8:G8"/>
    <mergeCell ref="A9:G9"/>
    <mergeCell ref="A10:G10"/>
    <mergeCell ref="A12:G12"/>
    <mergeCell ref="B15:C15"/>
    <mergeCell ref="D15:E15"/>
    <mergeCell ref="B16:C16"/>
    <mergeCell ref="D16:E16"/>
    <mergeCell ref="B17:C17"/>
    <mergeCell ref="D17:E17"/>
    <mergeCell ref="B18:C18"/>
    <mergeCell ref="D18:E18"/>
    <mergeCell ref="A29:E29"/>
    <mergeCell ref="F29:G29"/>
    <mergeCell ref="A19:C19"/>
    <mergeCell ref="D19:G19"/>
    <mergeCell ref="A22:G22"/>
    <mergeCell ref="A24:A25"/>
    <mergeCell ref="B24:B25"/>
    <mergeCell ref="C24:C25"/>
    <mergeCell ref="D24:D25"/>
    <mergeCell ref="E24:E25"/>
    <mergeCell ref="F24:F25"/>
    <mergeCell ref="G24:G25"/>
  </mergeCells>
  <hyperlinks>
    <hyperlink ref="D19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06"/>
  <sheetViews>
    <sheetView workbookViewId="0">
      <selection activeCell="F12" sqref="F12"/>
    </sheetView>
  </sheetViews>
  <sheetFormatPr baseColWidth="10" defaultRowHeight="15" x14ac:dyDescent="0.25"/>
  <cols>
    <col min="2" max="2" width="11.42578125" style="63"/>
    <col min="3" max="3" width="16.140625" style="25" bestFit="1" customWidth="1"/>
    <col min="4" max="4" width="14.140625" style="25" bestFit="1" customWidth="1"/>
    <col min="5" max="5" width="14.140625" style="25" customWidth="1"/>
    <col min="6" max="6" width="11.85546875" style="25" bestFit="1" customWidth="1"/>
    <col min="7" max="12" width="11.42578125" style="25"/>
    <col min="13" max="13" width="32.7109375" customWidth="1"/>
  </cols>
  <sheetData>
    <row r="1" spans="1:13" ht="15" customHeight="1" x14ac:dyDescent="0.25">
      <c r="A1" s="154"/>
      <c r="B1" s="154"/>
      <c r="C1" s="157" t="s">
        <v>106</v>
      </c>
      <c r="D1" s="158"/>
      <c r="E1" s="158"/>
      <c r="F1" s="158"/>
      <c r="G1" s="158"/>
      <c r="H1" s="158"/>
      <c r="I1" s="158"/>
      <c r="J1" s="176"/>
      <c r="L1" s="159" t="s">
        <v>32</v>
      </c>
      <c r="M1" s="160"/>
    </row>
    <row r="2" spans="1:13" ht="15" customHeight="1" x14ac:dyDescent="0.25">
      <c r="A2" s="154"/>
      <c r="B2" s="154"/>
      <c r="C2" s="157"/>
      <c r="D2" s="158"/>
      <c r="E2" s="158"/>
      <c r="F2" s="158"/>
      <c r="G2" s="158"/>
      <c r="H2" s="158"/>
      <c r="I2" s="158"/>
      <c r="J2" s="176"/>
      <c r="L2" s="161" t="s">
        <v>64</v>
      </c>
      <c r="M2" s="162"/>
    </row>
    <row r="3" spans="1:13" ht="15" customHeight="1" x14ac:dyDescent="0.25">
      <c r="A3" s="154"/>
      <c r="B3" s="154"/>
      <c r="C3" s="157"/>
      <c r="D3" s="158"/>
      <c r="E3" s="158"/>
      <c r="F3" s="158"/>
      <c r="G3" s="158"/>
      <c r="H3" s="158"/>
      <c r="I3" s="158"/>
      <c r="J3" s="176"/>
      <c r="L3" s="163" t="str">
        <f>Control!F3</f>
        <v>Revisión: 1</v>
      </c>
      <c r="M3" s="164"/>
    </row>
    <row r="4" spans="1:13" x14ac:dyDescent="0.25">
      <c r="A4" s="154"/>
      <c r="B4" s="154"/>
      <c r="C4" s="165" t="s">
        <v>34</v>
      </c>
      <c r="D4" s="166"/>
      <c r="E4" s="166"/>
      <c r="F4" s="166"/>
      <c r="G4" s="166"/>
      <c r="H4" s="166"/>
      <c r="I4" s="166"/>
      <c r="J4" s="173"/>
      <c r="L4" s="169" t="s">
        <v>35</v>
      </c>
      <c r="M4" s="170"/>
    </row>
    <row r="5" spans="1:13" x14ac:dyDescent="0.25">
      <c r="A5" s="154"/>
      <c r="B5" s="154"/>
      <c r="C5" s="167"/>
      <c r="D5" s="168"/>
      <c r="E5" s="168"/>
      <c r="F5" s="168"/>
      <c r="G5" s="168"/>
      <c r="H5" s="168"/>
      <c r="I5" s="168"/>
      <c r="J5" s="174"/>
      <c r="L5" s="171">
        <f>Control!F5</f>
        <v>43364</v>
      </c>
      <c r="M5" s="172"/>
    </row>
    <row r="6" spans="1:13" ht="15.75" thickBot="1" x14ac:dyDescent="0.3">
      <c r="A6" s="97" t="str">
        <f>"CARTA CONTROL VERIFICACIÓN DIARIA DE LA BALANZA "&amp;B8</f>
        <v xml:space="preserve">CARTA CONTROL VERIFICACIÓN DIARIA DE LA BALANZA </v>
      </c>
    </row>
    <row r="7" spans="1:13" x14ac:dyDescent="0.25">
      <c r="A7" s="177" t="s">
        <v>87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9"/>
    </row>
    <row r="8" spans="1:13" x14ac:dyDescent="0.25">
      <c r="A8" s="115" t="s">
        <v>88</v>
      </c>
      <c r="B8" s="116"/>
      <c r="C8" s="117" t="s">
        <v>19</v>
      </c>
      <c r="D8" s="180"/>
      <c r="E8" s="180"/>
      <c r="F8" s="117" t="s">
        <v>18</v>
      </c>
      <c r="G8" s="181"/>
      <c r="H8" s="181"/>
      <c r="I8" s="181"/>
      <c r="J8" s="181"/>
      <c r="K8" s="181"/>
      <c r="L8" s="117" t="s">
        <v>17</v>
      </c>
      <c r="M8" s="118"/>
    </row>
    <row r="9" spans="1:13" ht="15.75" thickBot="1" x14ac:dyDescent="0.3">
      <c r="A9" s="175" t="s">
        <v>69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68"/>
    </row>
    <row r="10" spans="1:13" x14ac:dyDescent="0.25">
      <c r="A10" s="17" t="s">
        <v>66</v>
      </c>
      <c r="B10" s="105" t="s">
        <v>67</v>
      </c>
      <c r="C10" s="106" t="s">
        <v>8</v>
      </c>
      <c r="D10" s="106" t="s">
        <v>4</v>
      </c>
      <c r="E10" s="106" t="s">
        <v>72</v>
      </c>
      <c r="F10" s="106" t="s">
        <v>74</v>
      </c>
      <c r="G10" s="106" t="s">
        <v>75</v>
      </c>
      <c r="H10" s="106" t="s">
        <v>76</v>
      </c>
      <c r="I10" s="107" t="s">
        <v>77</v>
      </c>
      <c r="J10" s="106" t="s">
        <v>70</v>
      </c>
      <c r="K10" s="108" t="s">
        <v>71</v>
      </c>
      <c r="L10" s="107" t="s">
        <v>90</v>
      </c>
      <c r="M10" s="119" t="s">
        <v>91</v>
      </c>
    </row>
    <row r="11" spans="1:13" x14ac:dyDescent="0.25">
      <c r="A11" s="43">
        <v>1</v>
      </c>
      <c r="B11" s="78"/>
      <c r="C11" s="48"/>
      <c r="D11" s="48"/>
      <c r="E11" s="14" t="str">
        <f>IF(OR(ISBLANK(B11),ISBLANK(C11))=FALSE,VLOOKUP(C11,'Límites CartaControl'!$A$7:$H$13,2,FALSE),"")</f>
        <v/>
      </c>
      <c r="F11" s="14" t="str">
        <f>IF(OR(ISBLANK(B11),ISBLANK(C11))=FALSE,VLOOKUP(C11,'Límites CartaControl'!$A$7:$H$13,3,FALSE),"")</f>
        <v/>
      </c>
      <c r="G11" s="14" t="str">
        <f>IF(OR(ISBLANK(B11),ISBLANK(C11))=FALSE,VLOOKUP(C11,'Límites CartaControl'!$A$7:$H$13,4,FALSE),"")</f>
        <v/>
      </c>
      <c r="H11" s="14" t="str">
        <f>IF(OR(ISBLANK(B11),ISBLANK(C11))=FALSE,VLOOKUP(C11,'Límites CartaControl'!$A$7:$H$13,6,FALSE),"")</f>
        <v/>
      </c>
      <c r="I11" s="70" t="str">
        <f>IF(OR(ISBLANK(B11),ISBLANK(C11))=FALSE,VLOOKUP(C11,'Límites CartaControl'!$A$7:$H$13,7,FALSE),"")</f>
        <v/>
      </c>
      <c r="J11" s="48"/>
      <c r="K11" s="103"/>
      <c r="L11" s="83"/>
      <c r="M11" s="120"/>
    </row>
    <row r="12" spans="1:13" x14ac:dyDescent="0.25">
      <c r="A12" s="43">
        <v>2</v>
      </c>
      <c r="B12" s="78"/>
      <c r="C12" s="48"/>
      <c r="D12" s="48"/>
      <c r="E12" s="14" t="str">
        <f>IF(OR(ISBLANK(B12),ISBLANK(C12))=FALSE,VLOOKUP(C12,'Límites CartaControl'!$A$7:$H$13,2,FALSE),"")</f>
        <v/>
      </c>
      <c r="F12" s="14" t="str">
        <f>IF(OR(ISBLANK(B12),ISBLANK(C12))=FALSE,VLOOKUP(C12,'Límites CartaControl'!$A$7:$H$13,3,FALSE),"")</f>
        <v/>
      </c>
      <c r="G12" s="14" t="str">
        <f>IF(OR(ISBLANK(B12),ISBLANK(C12))=FALSE,VLOOKUP(C12,'Límites CartaControl'!$A$7:$H$13,4,FALSE),"")</f>
        <v/>
      </c>
      <c r="H12" s="14" t="str">
        <f>IF(OR(ISBLANK(B12),ISBLANK(C12))=FALSE,VLOOKUP(C12,'Límites CartaControl'!$A$7:$H$13,6,FALSE),"")</f>
        <v/>
      </c>
      <c r="I12" s="70" t="str">
        <f>IF(OR(ISBLANK(B12),ISBLANK(C12))=FALSE,VLOOKUP(C12,'Límites CartaControl'!$A$7:$H$13,7,FALSE),"")</f>
        <v/>
      </c>
      <c r="J12" s="48"/>
      <c r="K12" s="103"/>
      <c r="L12" s="83"/>
      <c r="M12" s="120"/>
    </row>
    <row r="13" spans="1:13" x14ac:dyDescent="0.25">
      <c r="A13" s="43">
        <v>3</v>
      </c>
      <c r="B13" s="78"/>
      <c r="C13" s="48"/>
      <c r="D13" s="48"/>
      <c r="E13" s="14" t="str">
        <f>IF(OR(ISBLANK(B13),ISBLANK(C13))=FALSE,VLOOKUP(C13,'Límites CartaControl'!$A$7:$H$13,2,FALSE),"")</f>
        <v/>
      </c>
      <c r="F13" s="14" t="str">
        <f>IF(OR(ISBLANK(B13),ISBLANK(C13))=FALSE,VLOOKUP(C13,'Límites CartaControl'!$A$7:$H$13,3,FALSE),"")</f>
        <v/>
      </c>
      <c r="G13" s="14" t="str">
        <f>IF(OR(ISBLANK(B13),ISBLANK(C13))=FALSE,VLOOKUP(C13,'Límites CartaControl'!$A$7:$H$13,4,FALSE),"")</f>
        <v/>
      </c>
      <c r="H13" s="14" t="str">
        <f>IF(OR(ISBLANK(B13),ISBLANK(C13))=FALSE,VLOOKUP(C13,'Límites CartaControl'!$A$7:$H$13,6,FALSE),"")</f>
        <v/>
      </c>
      <c r="I13" s="70" t="str">
        <f>IF(OR(ISBLANK(B13),ISBLANK(C13))=FALSE,VLOOKUP(C13,'Límites CartaControl'!$A$7:$H$13,7,FALSE),"")</f>
        <v/>
      </c>
      <c r="J13" s="48"/>
      <c r="K13" s="103"/>
      <c r="L13" s="83"/>
      <c r="M13" s="120"/>
    </row>
    <row r="14" spans="1:13" x14ac:dyDescent="0.25">
      <c r="A14" s="43">
        <v>4</v>
      </c>
      <c r="B14" s="78"/>
      <c r="C14" s="48"/>
      <c r="D14" s="48"/>
      <c r="E14" s="14" t="str">
        <f>IF(OR(ISBLANK(B14),ISBLANK(C14))=FALSE,VLOOKUP(C14,'Límites CartaControl'!$A$7:$H$13,2,FALSE),"")</f>
        <v/>
      </c>
      <c r="F14" s="14" t="str">
        <f>IF(OR(ISBLANK(B14),ISBLANK(C14))=FALSE,VLOOKUP(C14,'Límites CartaControl'!$A$7:$H$13,3,FALSE),"")</f>
        <v/>
      </c>
      <c r="G14" s="14" t="str">
        <f>IF(OR(ISBLANK(B14),ISBLANK(C14))=FALSE,VLOOKUP(C14,'Límites CartaControl'!$A$7:$H$13,4,FALSE),"")</f>
        <v/>
      </c>
      <c r="H14" s="14" t="str">
        <f>IF(OR(ISBLANK(B14),ISBLANK(C14))=FALSE,VLOOKUP(C14,'Límites CartaControl'!$A$7:$H$13,6,FALSE),"")</f>
        <v/>
      </c>
      <c r="I14" s="70" t="str">
        <f>IF(OR(ISBLANK(B14),ISBLANK(C14))=FALSE,VLOOKUP(C14,'Límites CartaControl'!$A$7:$H$13,7,FALSE),"")</f>
        <v/>
      </c>
      <c r="J14" s="48"/>
      <c r="K14" s="103"/>
      <c r="L14" s="83"/>
      <c r="M14" s="120"/>
    </row>
    <row r="15" spans="1:13" x14ac:dyDescent="0.25">
      <c r="A15" s="43">
        <v>5</v>
      </c>
      <c r="B15" s="78"/>
      <c r="C15" s="48"/>
      <c r="D15" s="48"/>
      <c r="E15" s="14" t="str">
        <f>IF(OR(ISBLANK(B15),ISBLANK(C15))=FALSE,VLOOKUP(C15,'Límites CartaControl'!$A$7:$H$13,2,FALSE),"")</f>
        <v/>
      </c>
      <c r="F15" s="14" t="str">
        <f>IF(OR(ISBLANK(B15),ISBLANK(C15))=FALSE,VLOOKUP(C15,'Límites CartaControl'!$A$7:$H$13,3,FALSE),"")</f>
        <v/>
      </c>
      <c r="G15" s="14" t="str">
        <f>IF(OR(ISBLANK(B15),ISBLANK(C15))=FALSE,VLOOKUP(C15,'Límites CartaControl'!$A$7:$H$13,4,FALSE),"")</f>
        <v/>
      </c>
      <c r="H15" s="14" t="str">
        <f>IF(OR(ISBLANK(B15),ISBLANK(C15))=FALSE,VLOOKUP(C15,'Límites CartaControl'!$A$7:$H$13,6,FALSE),"")</f>
        <v/>
      </c>
      <c r="I15" s="70" t="str">
        <f>IF(OR(ISBLANK(B15),ISBLANK(C15))=FALSE,VLOOKUP(C15,'Límites CartaControl'!$A$7:$H$13,7,FALSE),"")</f>
        <v/>
      </c>
      <c r="J15" s="48"/>
      <c r="K15" s="103"/>
      <c r="L15" s="83"/>
      <c r="M15" s="120"/>
    </row>
    <row r="16" spans="1:13" x14ac:dyDescent="0.25">
      <c r="A16" s="43">
        <v>6</v>
      </c>
      <c r="B16" s="78"/>
      <c r="C16" s="48"/>
      <c r="D16" s="48"/>
      <c r="E16" s="14" t="str">
        <f>IF(OR(ISBLANK(B16),ISBLANK(C16))=FALSE,VLOOKUP(C16,'Límites CartaControl'!$A$7:$H$13,2,FALSE),"")</f>
        <v/>
      </c>
      <c r="F16" s="14" t="str">
        <f>IF(OR(ISBLANK(B16),ISBLANK(C16))=FALSE,VLOOKUP(C16,'Límites CartaControl'!$A$7:$H$13,3,FALSE),"")</f>
        <v/>
      </c>
      <c r="G16" s="14" t="str">
        <f>IF(OR(ISBLANK(B16),ISBLANK(C16))=FALSE,VLOOKUP(C16,'Límites CartaControl'!$A$7:$H$13,4,FALSE),"")</f>
        <v/>
      </c>
      <c r="H16" s="14" t="str">
        <f>IF(OR(ISBLANK(B16),ISBLANK(C16))=FALSE,VLOOKUP(C16,'Límites CartaControl'!$A$7:$H$13,6,FALSE),"")</f>
        <v/>
      </c>
      <c r="I16" s="70" t="str">
        <f>IF(OR(ISBLANK(B16),ISBLANK(C16))=FALSE,VLOOKUP(C16,'Límites CartaControl'!$A$7:$H$13,7,FALSE),"")</f>
        <v/>
      </c>
      <c r="J16" s="48"/>
      <c r="K16" s="103"/>
      <c r="L16" s="83"/>
      <c r="M16" s="120"/>
    </row>
    <row r="17" spans="1:13" x14ac:dyDescent="0.25">
      <c r="A17" s="43">
        <v>7</v>
      </c>
      <c r="B17" s="78"/>
      <c r="C17" s="48"/>
      <c r="D17" s="48"/>
      <c r="E17" s="14" t="str">
        <f>IF(OR(ISBLANK(B17),ISBLANK(C17))=FALSE,VLOOKUP(C17,'Límites CartaControl'!$A$7:$H$13,2,FALSE),"")</f>
        <v/>
      </c>
      <c r="F17" s="14" t="str">
        <f>IF(OR(ISBLANK(B17),ISBLANK(C17))=FALSE,VLOOKUP(C17,'Límites CartaControl'!$A$7:$H$13,3,FALSE),"")</f>
        <v/>
      </c>
      <c r="G17" s="14" t="str">
        <f>IF(OR(ISBLANK(B17),ISBLANK(C17))=FALSE,VLOOKUP(C17,'Límites CartaControl'!$A$7:$H$13,4,FALSE),"")</f>
        <v/>
      </c>
      <c r="H17" s="14" t="str">
        <f>IF(OR(ISBLANK(B17),ISBLANK(C17))=FALSE,VLOOKUP(C17,'Límites CartaControl'!$A$7:$H$13,6,FALSE),"")</f>
        <v/>
      </c>
      <c r="I17" s="70" t="str">
        <f>IF(OR(ISBLANK(B17),ISBLANK(C17))=FALSE,VLOOKUP(C17,'Límites CartaControl'!$A$7:$H$13,7,FALSE),"")</f>
        <v/>
      </c>
      <c r="J17" s="48"/>
      <c r="K17" s="103"/>
      <c r="L17" s="83"/>
      <c r="M17" s="120"/>
    </row>
    <row r="18" spans="1:13" x14ac:dyDescent="0.25">
      <c r="A18" s="43">
        <v>8</v>
      </c>
      <c r="B18" s="78"/>
      <c r="C18" s="48"/>
      <c r="D18" s="48"/>
      <c r="E18" s="14" t="str">
        <f>IF(OR(ISBLANK(B18),ISBLANK(C18))=FALSE,VLOOKUP(C18,'Límites CartaControl'!$A$7:$H$13,2,FALSE),"")</f>
        <v/>
      </c>
      <c r="F18" s="14" t="str">
        <f>IF(OR(ISBLANK(B18),ISBLANK(C18))=FALSE,VLOOKUP(C18,'Límites CartaControl'!$A$7:$H$13,3,FALSE),"")</f>
        <v/>
      </c>
      <c r="G18" s="14" t="str">
        <f>IF(OR(ISBLANK(B18),ISBLANK(C18))=FALSE,VLOOKUP(C18,'Límites CartaControl'!$A$7:$H$13,4,FALSE),"")</f>
        <v/>
      </c>
      <c r="H18" s="14" t="str">
        <f>IF(OR(ISBLANK(B18),ISBLANK(C18))=FALSE,VLOOKUP(C18,'Límites CartaControl'!$A$7:$H$13,6,FALSE),"")</f>
        <v/>
      </c>
      <c r="I18" s="70" t="str">
        <f>IF(OR(ISBLANK(B18),ISBLANK(C18))=FALSE,VLOOKUP(C18,'Límites CartaControl'!$A$7:$H$13,7,FALSE),"")</f>
        <v/>
      </c>
      <c r="J18" s="48"/>
      <c r="K18" s="103"/>
      <c r="L18" s="83"/>
      <c r="M18" s="120"/>
    </row>
    <row r="19" spans="1:13" x14ac:dyDescent="0.25">
      <c r="A19" s="43">
        <v>9</v>
      </c>
      <c r="B19" s="78"/>
      <c r="C19" s="48"/>
      <c r="D19" s="48"/>
      <c r="E19" s="14" t="str">
        <f>IF(OR(ISBLANK(B19),ISBLANK(C19))=FALSE,VLOOKUP(C19,'Límites CartaControl'!$A$7:$H$13,2,FALSE),"")</f>
        <v/>
      </c>
      <c r="F19" s="14" t="str">
        <f>IF(OR(ISBLANK(B19),ISBLANK(C19))=FALSE,VLOOKUP(C19,'Límites CartaControl'!$A$7:$H$13,3,FALSE),"")</f>
        <v/>
      </c>
      <c r="G19" s="14" t="str">
        <f>IF(OR(ISBLANK(B19),ISBLANK(C19))=FALSE,VLOOKUP(C19,'Límites CartaControl'!$A$7:$H$13,4,FALSE),"")</f>
        <v/>
      </c>
      <c r="H19" s="14" t="str">
        <f>IF(OR(ISBLANK(B19),ISBLANK(C19))=FALSE,VLOOKUP(C19,'Límites CartaControl'!$A$7:$H$13,6,FALSE),"")</f>
        <v/>
      </c>
      <c r="I19" s="70" t="str">
        <f>IF(OR(ISBLANK(B19),ISBLANK(C19))=FALSE,VLOOKUP(C19,'Límites CartaControl'!$A$7:$H$13,7,FALSE),"")</f>
        <v/>
      </c>
      <c r="J19" s="48"/>
      <c r="K19" s="103"/>
      <c r="L19" s="83"/>
      <c r="M19" s="120"/>
    </row>
    <row r="20" spans="1:13" x14ac:dyDescent="0.25">
      <c r="A20" s="43">
        <v>10</v>
      </c>
      <c r="B20" s="78"/>
      <c r="C20" s="48"/>
      <c r="D20" s="48"/>
      <c r="E20" s="14" t="str">
        <f>IF(OR(ISBLANK(B20),ISBLANK(C20))=FALSE,VLOOKUP(C20,'Límites CartaControl'!$A$7:$H$13,2,FALSE),"")</f>
        <v/>
      </c>
      <c r="F20" s="14" t="str">
        <f>IF(OR(ISBLANK(B20),ISBLANK(C20))=FALSE,VLOOKUP(C20,'Límites CartaControl'!$A$7:$H$13,3,FALSE),"")</f>
        <v/>
      </c>
      <c r="G20" s="14" t="str">
        <f>IF(OR(ISBLANK(B20),ISBLANK(C20))=FALSE,VLOOKUP(C20,'Límites CartaControl'!$A$7:$H$13,4,FALSE),"")</f>
        <v/>
      </c>
      <c r="H20" s="14" t="str">
        <f>IF(OR(ISBLANK(B20),ISBLANK(C20))=FALSE,VLOOKUP(C20,'Límites CartaControl'!$A$7:$H$13,6,FALSE),"")</f>
        <v/>
      </c>
      <c r="I20" s="70" t="str">
        <f>IF(OR(ISBLANK(B20),ISBLANK(C20))=FALSE,VLOOKUP(C20,'Límites CartaControl'!$A$7:$H$13,7,FALSE),"")</f>
        <v/>
      </c>
      <c r="J20" s="48"/>
      <c r="K20" s="103"/>
      <c r="L20" s="83"/>
      <c r="M20" s="120"/>
    </row>
    <row r="21" spans="1:13" x14ac:dyDescent="0.25">
      <c r="A21" s="43">
        <v>11</v>
      </c>
      <c r="B21" s="78"/>
      <c r="C21" s="48"/>
      <c r="D21" s="48"/>
      <c r="E21" s="14" t="str">
        <f>IF(OR(ISBLANK(B21),ISBLANK(C21))=FALSE,VLOOKUP(C21,'Límites CartaControl'!$A$7:$H$13,2,FALSE),"")</f>
        <v/>
      </c>
      <c r="F21" s="14" t="str">
        <f>IF(OR(ISBLANK(B21),ISBLANK(C21))=FALSE,VLOOKUP(C21,'Límites CartaControl'!$A$7:$H$13,3,FALSE),"")</f>
        <v/>
      </c>
      <c r="G21" s="14" t="str">
        <f>IF(OR(ISBLANK(B21),ISBLANK(C21))=FALSE,VLOOKUP(C21,'Límites CartaControl'!$A$7:$H$13,4,FALSE),"")</f>
        <v/>
      </c>
      <c r="H21" s="14" t="str">
        <f>IF(OR(ISBLANK(B21),ISBLANK(C21))=FALSE,VLOOKUP(C21,'Límites CartaControl'!$A$7:$H$13,6,FALSE),"")</f>
        <v/>
      </c>
      <c r="I21" s="70" t="str">
        <f>IF(OR(ISBLANK(B21),ISBLANK(C21))=FALSE,VLOOKUP(C21,'Límites CartaControl'!$A$7:$H$13,7,FALSE),"")</f>
        <v/>
      </c>
      <c r="J21" s="48"/>
      <c r="K21" s="103"/>
      <c r="L21" s="83"/>
      <c r="M21" s="120"/>
    </row>
    <row r="22" spans="1:13" x14ac:dyDescent="0.25">
      <c r="A22" s="43">
        <v>12</v>
      </c>
      <c r="B22" s="78"/>
      <c r="C22" s="48"/>
      <c r="D22" s="48"/>
      <c r="E22" s="14" t="str">
        <f>IF(OR(ISBLANK(B22),ISBLANK(C22))=FALSE,VLOOKUP(C22,'Límites CartaControl'!$A$7:$H$13,2,FALSE),"")</f>
        <v/>
      </c>
      <c r="F22" s="14" t="str">
        <f>IF(OR(ISBLANK(B22),ISBLANK(C22))=FALSE,VLOOKUP(C22,'Límites CartaControl'!$A$7:$H$13,3,FALSE),"")</f>
        <v/>
      </c>
      <c r="G22" s="14" t="str">
        <f>IF(OR(ISBLANK(B22),ISBLANK(C22))=FALSE,VLOOKUP(C22,'Límites CartaControl'!$A$7:$H$13,4,FALSE),"")</f>
        <v/>
      </c>
      <c r="H22" s="14" t="str">
        <f>IF(OR(ISBLANK(B22),ISBLANK(C22))=FALSE,VLOOKUP(C22,'Límites CartaControl'!$A$7:$H$13,6,FALSE),"")</f>
        <v/>
      </c>
      <c r="I22" s="70" t="str">
        <f>IF(OR(ISBLANK(B22),ISBLANK(C22))=FALSE,VLOOKUP(C22,'Límites CartaControl'!$A$7:$H$13,7,FALSE),"")</f>
        <v/>
      </c>
      <c r="J22" s="48"/>
      <c r="K22" s="103"/>
      <c r="L22" s="83"/>
      <c r="M22" s="120"/>
    </row>
    <row r="23" spans="1:13" x14ac:dyDescent="0.25">
      <c r="A23" s="43">
        <v>13</v>
      </c>
      <c r="B23" s="78"/>
      <c r="C23" s="48"/>
      <c r="D23" s="48"/>
      <c r="E23" s="14" t="str">
        <f>IF(OR(ISBLANK(B23),ISBLANK(C23))=FALSE,VLOOKUP(C23,'Límites CartaControl'!$A$7:$H$13,2,FALSE),"")</f>
        <v/>
      </c>
      <c r="F23" s="14" t="str">
        <f>IF(OR(ISBLANK(B23),ISBLANK(C23))=FALSE,VLOOKUP(C23,'Límites CartaControl'!$A$7:$H$13,3,FALSE),"")</f>
        <v/>
      </c>
      <c r="G23" s="14" t="str">
        <f>IF(OR(ISBLANK(B23),ISBLANK(C23))=FALSE,VLOOKUP(C23,'Límites CartaControl'!$A$7:$H$13,4,FALSE),"")</f>
        <v/>
      </c>
      <c r="H23" s="14" t="str">
        <f>IF(OR(ISBLANK(B23),ISBLANK(C23))=FALSE,VLOOKUP(C23,'Límites CartaControl'!$A$7:$H$13,6,FALSE),"")</f>
        <v/>
      </c>
      <c r="I23" s="70" t="str">
        <f>IF(OR(ISBLANK(B23),ISBLANK(C23))=FALSE,VLOOKUP(C23,'Límites CartaControl'!$A$7:$H$13,7,FALSE),"")</f>
        <v/>
      </c>
      <c r="J23" s="48"/>
      <c r="K23" s="103"/>
      <c r="L23" s="83"/>
      <c r="M23" s="120"/>
    </row>
    <row r="24" spans="1:13" x14ac:dyDescent="0.25">
      <c r="A24" s="43">
        <v>14</v>
      </c>
      <c r="B24" s="78"/>
      <c r="C24" s="48"/>
      <c r="D24" s="48"/>
      <c r="E24" s="14" t="str">
        <f>IF(OR(ISBLANK(B24),ISBLANK(C24))=FALSE,VLOOKUP(C24,'Límites CartaControl'!$A$7:$H$13,2,FALSE),"")</f>
        <v/>
      </c>
      <c r="F24" s="14" t="str">
        <f>IF(OR(ISBLANK(B24),ISBLANK(C24))=FALSE,VLOOKUP(C24,'Límites CartaControl'!$A$7:$H$13,3,FALSE),"")</f>
        <v/>
      </c>
      <c r="G24" s="14" t="str">
        <f>IF(OR(ISBLANK(B24),ISBLANK(C24))=FALSE,VLOOKUP(C24,'Límites CartaControl'!$A$7:$H$13,4,FALSE),"")</f>
        <v/>
      </c>
      <c r="H24" s="14" t="str">
        <f>IF(OR(ISBLANK(B24),ISBLANK(C24))=FALSE,VLOOKUP(C24,'Límites CartaControl'!$A$7:$H$13,6,FALSE),"")</f>
        <v/>
      </c>
      <c r="I24" s="70" t="str">
        <f>IF(OR(ISBLANK(B24),ISBLANK(C24))=FALSE,VLOOKUP(C24,'Límites CartaControl'!$A$7:$H$13,7,FALSE),"")</f>
        <v/>
      </c>
      <c r="J24" s="48"/>
      <c r="K24" s="103"/>
      <c r="L24" s="83"/>
      <c r="M24" s="120"/>
    </row>
    <row r="25" spans="1:13" x14ac:dyDescent="0.25">
      <c r="A25" s="43">
        <v>15</v>
      </c>
      <c r="B25" s="78"/>
      <c r="C25" s="48"/>
      <c r="D25" s="48"/>
      <c r="E25" s="14" t="str">
        <f>IF(OR(ISBLANK(B25),ISBLANK(C25))=FALSE,VLOOKUP(C25,'Límites CartaControl'!$A$7:$H$13,2,FALSE),"")</f>
        <v/>
      </c>
      <c r="F25" s="14" t="str">
        <f>IF(OR(ISBLANK(B25),ISBLANK(C25))=FALSE,VLOOKUP(C25,'Límites CartaControl'!$A$7:$H$13,3,FALSE),"")</f>
        <v/>
      </c>
      <c r="G25" s="14" t="str">
        <f>IF(OR(ISBLANK(B25),ISBLANK(C25))=FALSE,VLOOKUP(C25,'Límites CartaControl'!$A$7:$H$13,4,FALSE),"")</f>
        <v/>
      </c>
      <c r="H25" s="14" t="str">
        <f>IF(OR(ISBLANK(B25),ISBLANK(C25))=FALSE,VLOOKUP(C25,'Límites CartaControl'!$A$7:$H$13,6,FALSE),"")</f>
        <v/>
      </c>
      <c r="I25" s="70" t="str">
        <f>IF(OR(ISBLANK(B25),ISBLANK(C25))=FALSE,VLOOKUP(C25,'Límites CartaControl'!$A$7:$H$13,7,FALSE),"")</f>
        <v/>
      </c>
      <c r="J25" s="48"/>
      <c r="K25" s="103"/>
      <c r="L25" s="83"/>
      <c r="M25" s="120"/>
    </row>
    <row r="26" spans="1:13" x14ac:dyDescent="0.25">
      <c r="A26" s="43">
        <v>16</v>
      </c>
      <c r="B26" s="78"/>
      <c r="C26" s="48"/>
      <c r="D26" s="48"/>
      <c r="E26" s="14" t="str">
        <f>IF(OR(ISBLANK(B26),ISBLANK(C26))=FALSE,VLOOKUP(C26,'Límites CartaControl'!$A$7:$H$13,2,FALSE),"")</f>
        <v/>
      </c>
      <c r="F26" s="14" t="str">
        <f>IF(OR(ISBLANK(B26),ISBLANK(C26))=FALSE,VLOOKUP(C26,'Límites CartaControl'!$A$7:$H$13,3,FALSE),"")</f>
        <v/>
      </c>
      <c r="G26" s="14" t="str">
        <f>IF(OR(ISBLANK(B26),ISBLANK(C26))=FALSE,VLOOKUP(C26,'Límites CartaControl'!$A$7:$H$13,4,FALSE),"")</f>
        <v/>
      </c>
      <c r="H26" s="14" t="str">
        <f>IF(OR(ISBLANK(B26),ISBLANK(C26))=FALSE,VLOOKUP(C26,'Límites CartaControl'!$A$7:$H$13,6,FALSE),"")</f>
        <v/>
      </c>
      <c r="I26" s="70" t="str">
        <f>IF(OR(ISBLANK(B26),ISBLANK(C26))=FALSE,VLOOKUP(C26,'Límites CartaControl'!$A$7:$H$13,7,FALSE),"")</f>
        <v/>
      </c>
      <c r="J26" s="48"/>
      <c r="K26" s="103"/>
      <c r="L26" s="83"/>
      <c r="M26" s="120"/>
    </row>
    <row r="27" spans="1:13" x14ac:dyDescent="0.25">
      <c r="A27" s="43">
        <v>17</v>
      </c>
      <c r="B27" s="78"/>
      <c r="C27" s="48"/>
      <c r="D27" s="48"/>
      <c r="E27" s="14" t="str">
        <f>IF(OR(ISBLANK(B27),ISBLANK(C27))=FALSE,VLOOKUP(C27,'Límites CartaControl'!$A$7:$H$13,2,FALSE),"")</f>
        <v/>
      </c>
      <c r="F27" s="14" t="str">
        <f>IF(OR(ISBLANK(B27),ISBLANK(C27))=FALSE,VLOOKUP(C27,'Límites CartaControl'!$A$7:$H$13,3,FALSE),"")</f>
        <v/>
      </c>
      <c r="G27" s="14" t="str">
        <f>IF(OR(ISBLANK(B27),ISBLANK(C27))=FALSE,VLOOKUP(C27,'Límites CartaControl'!$A$7:$H$13,4,FALSE),"")</f>
        <v/>
      </c>
      <c r="H27" s="14" t="str">
        <f>IF(OR(ISBLANK(B27),ISBLANK(C27))=FALSE,VLOOKUP(C27,'Límites CartaControl'!$A$7:$H$13,6,FALSE),"")</f>
        <v/>
      </c>
      <c r="I27" s="70" t="str">
        <f>IF(OR(ISBLANK(B27),ISBLANK(C27))=FALSE,VLOOKUP(C27,'Límites CartaControl'!$A$7:$H$13,7,FALSE),"")</f>
        <v/>
      </c>
      <c r="J27" s="48"/>
      <c r="K27" s="103"/>
      <c r="L27" s="83"/>
      <c r="M27" s="120"/>
    </row>
    <row r="28" spans="1:13" x14ac:dyDescent="0.25">
      <c r="A28" s="43">
        <v>18</v>
      </c>
      <c r="B28" s="78"/>
      <c r="C28" s="48"/>
      <c r="D28" s="48"/>
      <c r="E28" s="14" t="str">
        <f>IF(OR(ISBLANK(B28),ISBLANK(C28))=FALSE,VLOOKUP(C28,'Límites CartaControl'!$A$7:$H$13,2,FALSE),"")</f>
        <v/>
      </c>
      <c r="F28" s="14" t="str">
        <f>IF(OR(ISBLANK(B28),ISBLANK(C28))=FALSE,VLOOKUP(C28,'Límites CartaControl'!$A$7:$H$13,3,FALSE),"")</f>
        <v/>
      </c>
      <c r="G28" s="14" t="str">
        <f>IF(OR(ISBLANK(B28),ISBLANK(C28))=FALSE,VLOOKUP(C28,'Límites CartaControl'!$A$7:$H$13,4,FALSE),"")</f>
        <v/>
      </c>
      <c r="H28" s="14" t="str">
        <f>IF(OR(ISBLANK(B28),ISBLANK(C28))=FALSE,VLOOKUP(C28,'Límites CartaControl'!$A$7:$H$13,6,FALSE),"")</f>
        <v/>
      </c>
      <c r="I28" s="70" t="str">
        <f>IF(OR(ISBLANK(B28),ISBLANK(C28))=FALSE,VLOOKUP(C28,'Límites CartaControl'!$A$7:$H$13,7,FALSE),"")</f>
        <v/>
      </c>
      <c r="J28" s="48"/>
      <c r="K28" s="103"/>
      <c r="L28" s="83"/>
      <c r="M28" s="120"/>
    </row>
    <row r="29" spans="1:13" x14ac:dyDescent="0.25">
      <c r="A29" s="43">
        <v>19</v>
      </c>
      <c r="B29" s="78"/>
      <c r="C29" s="48"/>
      <c r="D29" s="48"/>
      <c r="E29" s="14" t="str">
        <f>IF(OR(ISBLANK(B29),ISBLANK(C29))=FALSE,VLOOKUP(C29,'Límites CartaControl'!$A$7:$H$13,2,FALSE),"")</f>
        <v/>
      </c>
      <c r="F29" s="14" t="str">
        <f>IF(OR(ISBLANK(B29),ISBLANK(C29))=FALSE,VLOOKUP(C29,'Límites CartaControl'!$A$7:$H$13,3,FALSE),"")</f>
        <v/>
      </c>
      <c r="G29" s="14" t="str">
        <f>IF(OR(ISBLANK(B29),ISBLANK(C29))=FALSE,VLOOKUP(C29,'Límites CartaControl'!$A$7:$H$13,4,FALSE),"")</f>
        <v/>
      </c>
      <c r="H29" s="14" t="str">
        <f>IF(OR(ISBLANK(B29),ISBLANK(C29))=FALSE,VLOOKUP(C29,'Límites CartaControl'!$A$7:$H$13,6,FALSE),"")</f>
        <v/>
      </c>
      <c r="I29" s="70" t="str">
        <f>IF(OR(ISBLANK(B29),ISBLANK(C29))=FALSE,VLOOKUP(C29,'Límites CartaControl'!$A$7:$H$13,7,FALSE),"")</f>
        <v/>
      </c>
      <c r="J29" s="48"/>
      <c r="K29" s="103"/>
      <c r="L29" s="83"/>
      <c r="M29" s="120"/>
    </row>
    <row r="30" spans="1:13" x14ac:dyDescent="0.25">
      <c r="A30" s="43">
        <v>20</v>
      </c>
      <c r="B30" s="78"/>
      <c r="C30" s="48"/>
      <c r="D30" s="48"/>
      <c r="E30" s="14" t="str">
        <f>IF(OR(ISBLANK(B30),ISBLANK(C30))=FALSE,VLOOKUP(C30,'Límites CartaControl'!$A$7:$H$13,2,FALSE),"")</f>
        <v/>
      </c>
      <c r="F30" s="14" t="str">
        <f>IF(OR(ISBLANK(B30),ISBLANK(C30))=FALSE,VLOOKUP(C30,'Límites CartaControl'!$A$7:$H$13,3,FALSE),"")</f>
        <v/>
      </c>
      <c r="G30" s="14" t="str">
        <f>IF(OR(ISBLANK(B30),ISBLANK(C30))=FALSE,VLOOKUP(C30,'Límites CartaControl'!$A$7:$H$13,4,FALSE),"")</f>
        <v/>
      </c>
      <c r="H30" s="14" t="str">
        <f>IF(OR(ISBLANK(B30),ISBLANK(C30))=FALSE,VLOOKUP(C30,'Límites CartaControl'!$A$7:$H$13,6,FALSE),"")</f>
        <v/>
      </c>
      <c r="I30" s="70" t="str">
        <f>IF(OR(ISBLANK(B30),ISBLANK(C30))=FALSE,VLOOKUP(C30,'Límites CartaControl'!$A$7:$H$13,7,FALSE),"")</f>
        <v/>
      </c>
      <c r="J30" s="48"/>
      <c r="K30" s="103"/>
      <c r="L30" s="83"/>
      <c r="M30" s="120"/>
    </row>
    <row r="31" spans="1:13" x14ac:dyDescent="0.25">
      <c r="A31" s="43">
        <v>21</v>
      </c>
      <c r="B31" s="78"/>
      <c r="C31" s="48"/>
      <c r="D31" s="48"/>
      <c r="E31" s="14" t="str">
        <f>IF(OR(ISBLANK(B31),ISBLANK(C31))=FALSE,VLOOKUP(C31,'Límites CartaControl'!$A$7:$H$13,2,FALSE),"")</f>
        <v/>
      </c>
      <c r="F31" s="14" t="str">
        <f>IF(OR(ISBLANK(B31),ISBLANK(C31))=FALSE,VLOOKUP(C31,'Límites CartaControl'!$A$7:$H$13,3,FALSE),"")</f>
        <v/>
      </c>
      <c r="G31" s="14" t="str">
        <f>IF(OR(ISBLANK(B31),ISBLANK(C31))=FALSE,VLOOKUP(C31,'Límites CartaControl'!$A$7:$H$13,4,FALSE),"")</f>
        <v/>
      </c>
      <c r="H31" s="14" t="str">
        <f>IF(OR(ISBLANK(B31),ISBLANK(C31))=FALSE,VLOOKUP(C31,'Límites CartaControl'!$A$7:$H$13,6,FALSE),"")</f>
        <v/>
      </c>
      <c r="I31" s="70" t="str">
        <f>IF(OR(ISBLANK(B31),ISBLANK(C31))=FALSE,VLOOKUP(C31,'Límites CartaControl'!$A$7:$H$13,7,FALSE),"")</f>
        <v/>
      </c>
      <c r="J31" s="48"/>
      <c r="K31" s="103"/>
      <c r="L31" s="83"/>
      <c r="M31" s="120"/>
    </row>
    <row r="32" spans="1:13" x14ac:dyDescent="0.25">
      <c r="A32" s="43">
        <v>22</v>
      </c>
      <c r="B32" s="78"/>
      <c r="C32" s="48"/>
      <c r="D32" s="48"/>
      <c r="E32" s="14" t="str">
        <f>IF(OR(ISBLANK(B32),ISBLANK(C32))=FALSE,VLOOKUP(C32,'Límites CartaControl'!$A$7:$H$13,2,FALSE),"")</f>
        <v/>
      </c>
      <c r="F32" s="14" t="str">
        <f>IF(OR(ISBLANK(B32),ISBLANK(C32))=FALSE,VLOOKUP(C32,'Límites CartaControl'!$A$7:$H$13,3,FALSE),"")</f>
        <v/>
      </c>
      <c r="G32" s="14" t="str">
        <f>IF(OR(ISBLANK(B32),ISBLANK(C32))=FALSE,VLOOKUP(C32,'Límites CartaControl'!$A$7:$H$13,4,FALSE),"")</f>
        <v/>
      </c>
      <c r="H32" s="14" t="str">
        <f>IF(OR(ISBLANK(B32),ISBLANK(C32))=FALSE,VLOOKUP(C32,'Límites CartaControl'!$A$7:$H$13,6,FALSE),"")</f>
        <v/>
      </c>
      <c r="I32" s="70" t="str">
        <f>IF(OR(ISBLANK(B32),ISBLANK(C32))=FALSE,VLOOKUP(C32,'Límites CartaControl'!$A$7:$H$13,7,FALSE),"")</f>
        <v/>
      </c>
      <c r="J32" s="48"/>
      <c r="K32" s="103"/>
      <c r="L32" s="83"/>
      <c r="M32" s="120"/>
    </row>
    <row r="33" spans="1:13" x14ac:dyDescent="0.25">
      <c r="A33" s="43">
        <v>23</v>
      </c>
      <c r="B33" s="78"/>
      <c r="C33" s="48"/>
      <c r="D33" s="48"/>
      <c r="E33" s="14" t="str">
        <f>IF(OR(ISBLANK(B33),ISBLANK(C33))=FALSE,VLOOKUP(C33,'Límites CartaControl'!$A$7:$H$13,2,FALSE),"")</f>
        <v/>
      </c>
      <c r="F33" s="14" t="str">
        <f>IF(OR(ISBLANK(B33),ISBLANK(C33))=FALSE,VLOOKUP(C33,'Límites CartaControl'!$A$7:$H$13,3,FALSE),"")</f>
        <v/>
      </c>
      <c r="G33" s="14" t="str">
        <f>IF(OR(ISBLANK(B33),ISBLANK(C33))=FALSE,VLOOKUP(C33,'Límites CartaControl'!$A$7:$H$13,4,FALSE),"")</f>
        <v/>
      </c>
      <c r="H33" s="14" t="str">
        <f>IF(OR(ISBLANK(B33),ISBLANK(C33))=FALSE,VLOOKUP(C33,'Límites CartaControl'!$A$7:$H$13,6,FALSE),"")</f>
        <v/>
      </c>
      <c r="I33" s="70" t="str">
        <f>IF(OR(ISBLANK(B33),ISBLANK(C33))=FALSE,VLOOKUP(C33,'Límites CartaControl'!$A$7:$H$13,7,FALSE),"")</f>
        <v/>
      </c>
      <c r="J33" s="48"/>
      <c r="K33" s="103"/>
      <c r="L33" s="83"/>
      <c r="M33" s="120"/>
    </row>
    <row r="34" spans="1:13" x14ac:dyDescent="0.25">
      <c r="A34" s="43">
        <v>24</v>
      </c>
      <c r="B34" s="78"/>
      <c r="C34" s="48"/>
      <c r="D34" s="48"/>
      <c r="E34" s="14" t="str">
        <f>IF(OR(ISBLANK(B34),ISBLANK(C34))=FALSE,VLOOKUP(C34,'Límites CartaControl'!$A$7:$H$13,2,FALSE),"")</f>
        <v/>
      </c>
      <c r="F34" s="14" t="str">
        <f>IF(OR(ISBLANK(B34),ISBLANK(C34))=FALSE,VLOOKUP(C34,'Límites CartaControl'!$A$7:$H$13,3,FALSE),"")</f>
        <v/>
      </c>
      <c r="G34" s="14" t="str">
        <f>IF(OR(ISBLANK(B34),ISBLANK(C34))=FALSE,VLOOKUP(C34,'Límites CartaControl'!$A$7:$H$13,4,FALSE),"")</f>
        <v/>
      </c>
      <c r="H34" s="14" t="str">
        <f>IF(OR(ISBLANK(B34),ISBLANK(C34))=FALSE,VLOOKUP(C34,'Límites CartaControl'!$A$7:$H$13,6,FALSE),"")</f>
        <v/>
      </c>
      <c r="I34" s="70" t="str">
        <f>IF(OR(ISBLANK(B34),ISBLANK(C34))=FALSE,VLOOKUP(C34,'Límites CartaControl'!$A$7:$H$13,7,FALSE),"")</f>
        <v/>
      </c>
      <c r="J34" s="48"/>
      <c r="K34" s="103"/>
      <c r="L34" s="83"/>
      <c r="M34" s="120"/>
    </row>
    <row r="35" spans="1:13" x14ac:dyDescent="0.25">
      <c r="A35" s="43">
        <v>25</v>
      </c>
      <c r="B35" s="78"/>
      <c r="C35" s="48"/>
      <c r="D35" s="48"/>
      <c r="E35" s="14" t="str">
        <f>IF(OR(ISBLANK(B35),ISBLANK(C35))=FALSE,VLOOKUP(C35,'Límites CartaControl'!$A$7:$H$13,2,FALSE),"")</f>
        <v/>
      </c>
      <c r="F35" s="14" t="str">
        <f>IF(OR(ISBLANK(B35),ISBLANK(C35))=FALSE,VLOOKUP(C35,'Límites CartaControl'!$A$7:$H$13,3,FALSE),"")</f>
        <v/>
      </c>
      <c r="G35" s="14" t="str">
        <f>IF(OR(ISBLANK(B35),ISBLANK(C35))=FALSE,VLOOKUP(C35,'Límites CartaControl'!$A$7:$H$13,4,FALSE),"")</f>
        <v/>
      </c>
      <c r="H35" s="14" t="str">
        <f>IF(OR(ISBLANK(B35),ISBLANK(C35))=FALSE,VLOOKUP(C35,'Límites CartaControl'!$A$7:$H$13,6,FALSE),"")</f>
        <v/>
      </c>
      <c r="I35" s="70" t="str">
        <f>IF(OR(ISBLANK(B35),ISBLANK(C35))=FALSE,VLOOKUP(C35,'Límites CartaControl'!$A$7:$H$13,7,FALSE),"")</f>
        <v/>
      </c>
      <c r="J35" s="48"/>
      <c r="K35" s="103"/>
      <c r="L35" s="83"/>
      <c r="M35" s="120"/>
    </row>
    <row r="36" spans="1:13" x14ac:dyDescent="0.25">
      <c r="A36" s="43">
        <v>26</v>
      </c>
      <c r="B36" s="78"/>
      <c r="C36" s="48"/>
      <c r="D36" s="48"/>
      <c r="E36" s="14" t="str">
        <f>IF(OR(ISBLANK(B36),ISBLANK(C36))=FALSE,VLOOKUP(C36,'Límites CartaControl'!$A$7:$H$13,2,FALSE),"")</f>
        <v/>
      </c>
      <c r="F36" s="14" t="str">
        <f>IF(OR(ISBLANK(B36),ISBLANK(C36))=FALSE,VLOOKUP(C36,'Límites CartaControl'!$A$7:$H$13,3,FALSE),"")</f>
        <v/>
      </c>
      <c r="G36" s="14" t="str">
        <f>IF(OR(ISBLANK(B36),ISBLANK(C36))=FALSE,VLOOKUP(C36,'Límites CartaControl'!$A$7:$H$13,4,FALSE),"")</f>
        <v/>
      </c>
      <c r="H36" s="14" t="str">
        <f>IF(OR(ISBLANK(B36),ISBLANK(C36))=FALSE,VLOOKUP(C36,'Límites CartaControl'!$A$7:$H$13,6,FALSE),"")</f>
        <v/>
      </c>
      <c r="I36" s="70" t="str">
        <f>IF(OR(ISBLANK(B36),ISBLANK(C36))=FALSE,VLOOKUP(C36,'Límites CartaControl'!$A$7:$H$13,7,FALSE),"")</f>
        <v/>
      </c>
      <c r="J36" s="48"/>
      <c r="K36" s="103"/>
      <c r="L36" s="83"/>
      <c r="M36" s="120"/>
    </row>
    <row r="37" spans="1:13" x14ac:dyDescent="0.25">
      <c r="A37" s="43">
        <v>27</v>
      </c>
      <c r="B37" s="78"/>
      <c r="C37" s="48"/>
      <c r="D37" s="48"/>
      <c r="E37" s="14" t="str">
        <f>IF(OR(ISBLANK(B37),ISBLANK(C37))=FALSE,VLOOKUP(C37,'Límites CartaControl'!$A$7:$H$13,2,FALSE),"")</f>
        <v/>
      </c>
      <c r="F37" s="14" t="str">
        <f>IF(OR(ISBLANK(B37),ISBLANK(C37))=FALSE,VLOOKUP(C37,'Límites CartaControl'!$A$7:$H$13,3,FALSE),"")</f>
        <v/>
      </c>
      <c r="G37" s="14" t="str">
        <f>IF(OR(ISBLANK(B37),ISBLANK(C37))=FALSE,VLOOKUP(C37,'Límites CartaControl'!$A$7:$H$13,4,FALSE),"")</f>
        <v/>
      </c>
      <c r="H37" s="14" t="str">
        <f>IF(OR(ISBLANK(B37),ISBLANK(C37))=FALSE,VLOOKUP(C37,'Límites CartaControl'!$A$7:$H$13,6,FALSE),"")</f>
        <v/>
      </c>
      <c r="I37" s="70" t="str">
        <f>IF(OR(ISBLANK(B37),ISBLANK(C37))=FALSE,VLOOKUP(C37,'Límites CartaControl'!$A$7:$H$13,7,FALSE),"")</f>
        <v/>
      </c>
      <c r="J37" s="48"/>
      <c r="K37" s="103"/>
      <c r="L37" s="83"/>
      <c r="M37" s="120"/>
    </row>
    <row r="38" spans="1:13" x14ac:dyDescent="0.25">
      <c r="A38" s="43">
        <v>28</v>
      </c>
      <c r="B38" s="78"/>
      <c r="C38" s="48"/>
      <c r="D38" s="48"/>
      <c r="E38" s="14" t="str">
        <f>IF(OR(ISBLANK(B38),ISBLANK(C38))=FALSE,VLOOKUP(C38,'Límites CartaControl'!$A$7:$H$13,2,FALSE),"")</f>
        <v/>
      </c>
      <c r="F38" s="14" t="str">
        <f>IF(OR(ISBLANK(B38),ISBLANK(C38))=FALSE,VLOOKUP(C38,'Límites CartaControl'!$A$7:$H$13,3,FALSE),"")</f>
        <v/>
      </c>
      <c r="G38" s="14" t="str">
        <f>IF(OR(ISBLANK(B38),ISBLANK(C38))=FALSE,VLOOKUP(C38,'Límites CartaControl'!$A$7:$H$13,4,FALSE),"")</f>
        <v/>
      </c>
      <c r="H38" s="14" t="str">
        <f>IF(OR(ISBLANK(B38),ISBLANK(C38))=FALSE,VLOOKUP(C38,'Límites CartaControl'!$A$7:$H$13,6,FALSE),"")</f>
        <v/>
      </c>
      <c r="I38" s="70" t="str">
        <f>IF(OR(ISBLANK(B38),ISBLANK(C38))=FALSE,VLOOKUP(C38,'Límites CartaControl'!$A$7:$H$13,7,FALSE),"")</f>
        <v/>
      </c>
      <c r="J38" s="48"/>
      <c r="K38" s="103"/>
      <c r="L38" s="83"/>
      <c r="M38" s="120"/>
    </row>
    <row r="39" spans="1:13" x14ac:dyDescent="0.25">
      <c r="A39" s="43">
        <v>29</v>
      </c>
      <c r="B39" s="78"/>
      <c r="C39" s="48"/>
      <c r="D39" s="48"/>
      <c r="E39" s="14" t="str">
        <f>IF(OR(ISBLANK(B39),ISBLANK(C39))=FALSE,VLOOKUP(C39,'Límites CartaControl'!$A$7:$H$13,2,FALSE),"")</f>
        <v/>
      </c>
      <c r="F39" s="14" t="str">
        <f>IF(OR(ISBLANK(B39),ISBLANK(C39))=FALSE,VLOOKUP(C39,'Límites CartaControl'!$A$7:$H$13,3,FALSE),"")</f>
        <v/>
      </c>
      <c r="G39" s="14" t="str">
        <f>IF(OR(ISBLANK(B39),ISBLANK(C39))=FALSE,VLOOKUP(C39,'Límites CartaControl'!$A$7:$H$13,4,FALSE),"")</f>
        <v/>
      </c>
      <c r="H39" s="14" t="str">
        <f>IF(OR(ISBLANK(B39),ISBLANK(C39))=FALSE,VLOOKUP(C39,'Límites CartaControl'!$A$7:$H$13,6,FALSE),"")</f>
        <v/>
      </c>
      <c r="I39" s="70" t="str">
        <f>IF(OR(ISBLANK(B39),ISBLANK(C39))=FALSE,VLOOKUP(C39,'Límites CartaControl'!$A$7:$H$13,7,FALSE),"")</f>
        <v/>
      </c>
      <c r="J39" s="48"/>
      <c r="K39" s="103"/>
      <c r="L39" s="83"/>
      <c r="M39" s="120"/>
    </row>
    <row r="40" spans="1:13" x14ac:dyDescent="0.25">
      <c r="A40" s="43">
        <v>30</v>
      </c>
      <c r="B40" s="78"/>
      <c r="C40" s="48"/>
      <c r="D40" s="48"/>
      <c r="E40" s="14" t="str">
        <f>IF(OR(ISBLANK(B40),ISBLANK(C40))=FALSE,VLOOKUP(C40,'Límites CartaControl'!$A$7:$H$13,2,FALSE),"")</f>
        <v/>
      </c>
      <c r="F40" s="14" t="str">
        <f>IF(OR(ISBLANK(B40),ISBLANK(C40))=FALSE,VLOOKUP(C40,'Límites CartaControl'!$A$7:$H$13,3,FALSE),"")</f>
        <v/>
      </c>
      <c r="G40" s="14" t="str">
        <f>IF(OR(ISBLANK(B40),ISBLANK(C40))=FALSE,VLOOKUP(C40,'Límites CartaControl'!$A$7:$H$13,4,FALSE),"")</f>
        <v/>
      </c>
      <c r="H40" s="14" t="str">
        <f>IF(OR(ISBLANK(B40),ISBLANK(C40))=FALSE,VLOOKUP(C40,'Límites CartaControl'!$A$7:$H$13,6,FALSE),"")</f>
        <v/>
      </c>
      <c r="I40" s="70" t="str">
        <f>IF(OR(ISBLANK(B40),ISBLANK(C40))=FALSE,VLOOKUP(C40,'Límites CartaControl'!$A$7:$H$13,7,FALSE),"")</f>
        <v/>
      </c>
      <c r="J40" s="48"/>
      <c r="K40" s="103"/>
      <c r="L40" s="83"/>
      <c r="M40" s="120"/>
    </row>
    <row r="41" spans="1:13" x14ac:dyDescent="0.25">
      <c r="A41" s="43">
        <v>31</v>
      </c>
      <c r="B41" s="78"/>
      <c r="C41" s="48"/>
      <c r="D41" s="48"/>
      <c r="E41" s="14" t="str">
        <f>IF(OR(ISBLANK(B41),ISBLANK(C41))=FALSE,VLOOKUP(C41,'Límites CartaControl'!$A$7:$H$13,2,FALSE),"")</f>
        <v/>
      </c>
      <c r="F41" s="14" t="str">
        <f>IF(OR(ISBLANK(B41),ISBLANK(C41))=FALSE,VLOOKUP(C41,'Límites CartaControl'!$A$7:$H$13,3,FALSE),"")</f>
        <v/>
      </c>
      <c r="G41" s="14" t="str">
        <f>IF(OR(ISBLANK(B41),ISBLANK(C41))=FALSE,VLOOKUP(C41,'Límites CartaControl'!$A$7:$H$13,4,FALSE),"")</f>
        <v/>
      </c>
      <c r="H41" s="14" t="str">
        <f>IF(OR(ISBLANK(B41),ISBLANK(C41))=FALSE,VLOOKUP(C41,'Límites CartaControl'!$A$7:$H$13,6,FALSE),"")</f>
        <v/>
      </c>
      <c r="I41" s="70" t="str">
        <f>IF(OR(ISBLANK(B41),ISBLANK(C41))=FALSE,VLOOKUP(C41,'Límites CartaControl'!$A$7:$H$13,7,FALSE),"")</f>
        <v/>
      </c>
      <c r="J41" s="48"/>
      <c r="K41" s="103"/>
      <c r="L41" s="83"/>
      <c r="M41" s="120"/>
    </row>
    <row r="42" spans="1:13" x14ac:dyDescent="0.25">
      <c r="A42" s="43">
        <v>32</v>
      </c>
      <c r="B42" s="78"/>
      <c r="C42" s="48"/>
      <c r="D42" s="48"/>
      <c r="E42" s="14" t="str">
        <f>IF(OR(ISBLANK(B42),ISBLANK(C42))=FALSE,VLOOKUP(C42,'Límites CartaControl'!$A$7:$H$13,2,FALSE),"")</f>
        <v/>
      </c>
      <c r="F42" s="14" t="str">
        <f>IF(OR(ISBLANK(B42),ISBLANK(C42))=FALSE,VLOOKUP(C42,'Límites CartaControl'!$A$7:$H$13,3,FALSE),"")</f>
        <v/>
      </c>
      <c r="G42" s="14" t="str">
        <f>IF(OR(ISBLANK(B42),ISBLANK(C42))=FALSE,VLOOKUP(C42,'Límites CartaControl'!$A$7:$H$13,4,FALSE),"")</f>
        <v/>
      </c>
      <c r="H42" s="14" t="str">
        <f>IF(OR(ISBLANK(B42),ISBLANK(C42))=FALSE,VLOOKUP(C42,'Límites CartaControl'!$A$7:$H$13,6,FALSE),"")</f>
        <v/>
      </c>
      <c r="I42" s="70" t="str">
        <f>IF(OR(ISBLANK(B42),ISBLANK(C42))=FALSE,VLOOKUP(C42,'Límites CartaControl'!$A$7:$H$13,7,FALSE),"")</f>
        <v/>
      </c>
      <c r="J42" s="48"/>
      <c r="K42" s="103"/>
      <c r="L42" s="83"/>
      <c r="M42" s="120"/>
    </row>
    <row r="43" spans="1:13" x14ac:dyDescent="0.25">
      <c r="A43" s="43">
        <v>33</v>
      </c>
      <c r="B43" s="78"/>
      <c r="C43" s="48"/>
      <c r="D43" s="48"/>
      <c r="E43" s="14" t="str">
        <f>IF(OR(ISBLANK(B43),ISBLANK(C43))=FALSE,VLOOKUP(C43,'Límites CartaControl'!$A$7:$H$13,2,FALSE),"")</f>
        <v/>
      </c>
      <c r="F43" s="14" t="str">
        <f>IF(OR(ISBLANK(B43),ISBLANK(C43))=FALSE,VLOOKUP(C43,'Límites CartaControl'!$A$7:$H$13,3,FALSE),"")</f>
        <v/>
      </c>
      <c r="G43" s="14" t="str">
        <f>IF(OR(ISBLANK(B43),ISBLANK(C43))=FALSE,VLOOKUP(C43,'Límites CartaControl'!$A$7:$H$13,4,FALSE),"")</f>
        <v/>
      </c>
      <c r="H43" s="14" t="str">
        <f>IF(OR(ISBLANK(B43),ISBLANK(C43))=FALSE,VLOOKUP(C43,'Límites CartaControl'!$A$7:$H$13,6,FALSE),"")</f>
        <v/>
      </c>
      <c r="I43" s="70" t="str">
        <f>IF(OR(ISBLANK(B43),ISBLANK(C43))=FALSE,VLOOKUP(C43,'Límites CartaControl'!$A$7:$H$13,7,FALSE),"")</f>
        <v/>
      </c>
      <c r="J43" s="48"/>
      <c r="K43" s="103"/>
      <c r="L43" s="83"/>
      <c r="M43" s="120"/>
    </row>
    <row r="44" spans="1:13" x14ac:dyDescent="0.25">
      <c r="A44" s="43">
        <v>34</v>
      </c>
      <c r="B44" s="78"/>
      <c r="C44" s="48"/>
      <c r="D44" s="48"/>
      <c r="E44" s="14" t="str">
        <f>IF(OR(ISBLANK(B44),ISBLANK(C44))=FALSE,VLOOKUP(C44,'Límites CartaControl'!$A$7:$H$13,2,FALSE),"")</f>
        <v/>
      </c>
      <c r="F44" s="14" t="str">
        <f>IF(OR(ISBLANK(B44),ISBLANK(C44))=FALSE,VLOOKUP(C44,'Límites CartaControl'!$A$7:$H$13,3,FALSE),"")</f>
        <v/>
      </c>
      <c r="G44" s="14" t="str">
        <f>IF(OR(ISBLANK(B44),ISBLANK(C44))=FALSE,VLOOKUP(C44,'Límites CartaControl'!$A$7:$H$13,4,FALSE),"")</f>
        <v/>
      </c>
      <c r="H44" s="14" t="str">
        <f>IF(OR(ISBLANK(B44),ISBLANK(C44))=FALSE,VLOOKUP(C44,'Límites CartaControl'!$A$7:$H$13,6,FALSE),"")</f>
        <v/>
      </c>
      <c r="I44" s="70" t="str">
        <f>IF(OR(ISBLANK(B44),ISBLANK(C44))=FALSE,VLOOKUP(C44,'Límites CartaControl'!$A$7:$H$13,7,FALSE),"")</f>
        <v/>
      </c>
      <c r="J44" s="48"/>
      <c r="K44" s="103"/>
      <c r="L44" s="83"/>
      <c r="M44" s="120"/>
    </row>
    <row r="45" spans="1:13" x14ac:dyDescent="0.25">
      <c r="A45" s="43">
        <v>35</v>
      </c>
      <c r="B45" s="78"/>
      <c r="C45" s="48"/>
      <c r="D45" s="48"/>
      <c r="E45" s="14" t="str">
        <f>IF(OR(ISBLANK(B45),ISBLANK(C45))=FALSE,VLOOKUP(C45,'Límites CartaControl'!$A$7:$H$13,2,FALSE),"")</f>
        <v/>
      </c>
      <c r="F45" s="14" t="str">
        <f>IF(OR(ISBLANK(B45),ISBLANK(C45))=FALSE,VLOOKUP(C45,'Límites CartaControl'!$A$7:$H$13,3,FALSE),"")</f>
        <v/>
      </c>
      <c r="G45" s="14" t="str">
        <f>IF(OR(ISBLANK(B45),ISBLANK(C45))=FALSE,VLOOKUP(C45,'Límites CartaControl'!$A$7:$H$13,4,FALSE),"")</f>
        <v/>
      </c>
      <c r="H45" s="14" t="str">
        <f>IF(OR(ISBLANK(B45),ISBLANK(C45))=FALSE,VLOOKUP(C45,'Límites CartaControl'!$A$7:$H$13,6,FALSE),"")</f>
        <v/>
      </c>
      <c r="I45" s="70" t="str">
        <f>IF(OR(ISBLANK(B45),ISBLANK(C45))=FALSE,VLOOKUP(C45,'Límites CartaControl'!$A$7:$H$13,7,FALSE),"")</f>
        <v/>
      </c>
      <c r="J45" s="48"/>
      <c r="K45" s="103"/>
      <c r="L45" s="83"/>
      <c r="M45" s="120"/>
    </row>
    <row r="46" spans="1:13" x14ac:dyDescent="0.25">
      <c r="A46" s="43">
        <v>36</v>
      </c>
      <c r="B46" s="78"/>
      <c r="C46" s="48"/>
      <c r="D46" s="48"/>
      <c r="E46" s="14" t="str">
        <f>IF(OR(ISBLANK(B46),ISBLANK(C46))=FALSE,VLOOKUP(C46,'Límites CartaControl'!$A$7:$H$13,2,FALSE),"")</f>
        <v/>
      </c>
      <c r="F46" s="14" t="str">
        <f>IF(OR(ISBLANK(B46),ISBLANK(C46))=FALSE,VLOOKUP(C46,'Límites CartaControl'!$A$7:$H$13,3,FALSE),"")</f>
        <v/>
      </c>
      <c r="G46" s="14" t="str">
        <f>IF(OR(ISBLANK(B46),ISBLANK(C46))=FALSE,VLOOKUP(C46,'Límites CartaControl'!$A$7:$H$13,4,FALSE),"")</f>
        <v/>
      </c>
      <c r="H46" s="14" t="str">
        <f>IF(OR(ISBLANK(B46),ISBLANK(C46))=FALSE,VLOOKUP(C46,'Límites CartaControl'!$A$7:$H$13,6,FALSE),"")</f>
        <v/>
      </c>
      <c r="I46" s="70" t="str">
        <f>IF(OR(ISBLANK(B46),ISBLANK(C46))=FALSE,VLOOKUP(C46,'Límites CartaControl'!$A$7:$H$13,7,FALSE),"")</f>
        <v/>
      </c>
      <c r="J46" s="48"/>
      <c r="K46" s="103"/>
      <c r="L46" s="83"/>
      <c r="M46" s="120"/>
    </row>
    <row r="47" spans="1:13" x14ac:dyDescent="0.25">
      <c r="A47" s="43">
        <v>37</v>
      </c>
      <c r="B47" s="78"/>
      <c r="C47" s="48"/>
      <c r="D47" s="48"/>
      <c r="E47" s="14" t="str">
        <f>IF(OR(ISBLANK(B47),ISBLANK(C47))=FALSE,VLOOKUP(C47,'Límites CartaControl'!$A$7:$H$13,2,FALSE),"")</f>
        <v/>
      </c>
      <c r="F47" s="14" t="str">
        <f>IF(OR(ISBLANK(B47),ISBLANK(C47))=FALSE,VLOOKUP(C47,'Límites CartaControl'!$A$7:$H$13,3,FALSE),"")</f>
        <v/>
      </c>
      <c r="G47" s="14" t="str">
        <f>IF(OR(ISBLANK(B47),ISBLANK(C47))=FALSE,VLOOKUP(C47,'Límites CartaControl'!$A$7:$H$13,4,FALSE),"")</f>
        <v/>
      </c>
      <c r="H47" s="14" t="str">
        <f>IF(OR(ISBLANK(B47),ISBLANK(C47))=FALSE,VLOOKUP(C47,'Límites CartaControl'!$A$7:$H$13,6,FALSE),"")</f>
        <v/>
      </c>
      <c r="I47" s="70" t="str">
        <f>IF(OR(ISBLANK(B47),ISBLANK(C47))=FALSE,VLOOKUP(C47,'Límites CartaControl'!$A$7:$H$13,7,FALSE),"")</f>
        <v/>
      </c>
      <c r="J47" s="48"/>
      <c r="K47" s="103"/>
      <c r="L47" s="83"/>
      <c r="M47" s="120"/>
    </row>
    <row r="48" spans="1:13" x14ac:dyDescent="0.25">
      <c r="A48" s="43">
        <v>38</v>
      </c>
      <c r="B48" s="78"/>
      <c r="C48" s="48"/>
      <c r="D48" s="48"/>
      <c r="E48" s="14" t="str">
        <f>IF(OR(ISBLANK(B48),ISBLANK(C48))=FALSE,VLOOKUP(C48,'Límites CartaControl'!$A$7:$H$13,2,FALSE),"")</f>
        <v/>
      </c>
      <c r="F48" s="14" t="str">
        <f>IF(OR(ISBLANK(B48),ISBLANK(C48))=FALSE,VLOOKUP(C48,'Límites CartaControl'!$A$7:$H$13,3,FALSE),"")</f>
        <v/>
      </c>
      <c r="G48" s="14" t="str">
        <f>IF(OR(ISBLANK(B48),ISBLANK(C48))=FALSE,VLOOKUP(C48,'Límites CartaControl'!$A$7:$H$13,4,FALSE),"")</f>
        <v/>
      </c>
      <c r="H48" s="14" t="str">
        <f>IF(OR(ISBLANK(B48),ISBLANK(C48))=FALSE,VLOOKUP(C48,'Límites CartaControl'!$A$7:$H$13,6,FALSE),"")</f>
        <v/>
      </c>
      <c r="I48" s="70" t="str">
        <f>IF(OR(ISBLANK(B48),ISBLANK(C48))=FALSE,VLOOKUP(C48,'Límites CartaControl'!$A$7:$H$13,7,FALSE),"")</f>
        <v/>
      </c>
      <c r="J48" s="48"/>
      <c r="K48" s="103"/>
      <c r="L48" s="83"/>
      <c r="M48" s="120"/>
    </row>
    <row r="49" spans="1:13" x14ac:dyDescent="0.25">
      <c r="A49" s="43">
        <v>39</v>
      </c>
      <c r="B49" s="78"/>
      <c r="C49" s="48"/>
      <c r="D49" s="48"/>
      <c r="E49" s="14" t="str">
        <f>IF(OR(ISBLANK(B49),ISBLANK(C49))=FALSE,VLOOKUP(C49,'Límites CartaControl'!$A$7:$H$13,2,FALSE),"")</f>
        <v/>
      </c>
      <c r="F49" s="14" t="str">
        <f>IF(OR(ISBLANK(B49),ISBLANK(C49))=FALSE,VLOOKUP(C49,'Límites CartaControl'!$A$7:$H$13,3,FALSE),"")</f>
        <v/>
      </c>
      <c r="G49" s="14" t="str">
        <f>IF(OR(ISBLANK(B49),ISBLANK(C49))=FALSE,VLOOKUP(C49,'Límites CartaControl'!$A$7:$H$13,4,FALSE),"")</f>
        <v/>
      </c>
      <c r="H49" s="14" t="str">
        <f>IF(OR(ISBLANK(B49),ISBLANK(C49))=FALSE,VLOOKUP(C49,'Límites CartaControl'!$A$7:$H$13,6,FALSE),"")</f>
        <v/>
      </c>
      <c r="I49" s="70" t="str">
        <f>IF(OR(ISBLANK(B49),ISBLANK(C49))=FALSE,VLOOKUP(C49,'Límites CartaControl'!$A$7:$H$13,7,FALSE),"")</f>
        <v/>
      </c>
      <c r="J49" s="48"/>
      <c r="K49" s="103"/>
      <c r="L49" s="83"/>
      <c r="M49" s="120"/>
    </row>
    <row r="50" spans="1:13" x14ac:dyDescent="0.25">
      <c r="A50" s="43">
        <v>40</v>
      </c>
      <c r="B50" s="78"/>
      <c r="C50" s="48"/>
      <c r="D50" s="48"/>
      <c r="E50" s="14" t="str">
        <f>IF(OR(ISBLANK(B50),ISBLANK(C50))=FALSE,VLOOKUP(C50,'Límites CartaControl'!$A$7:$H$13,2,FALSE),"")</f>
        <v/>
      </c>
      <c r="F50" s="14" t="str">
        <f>IF(OR(ISBLANK(B50),ISBLANK(C50))=FALSE,VLOOKUP(C50,'Límites CartaControl'!$A$7:$H$13,3,FALSE),"")</f>
        <v/>
      </c>
      <c r="G50" s="14" t="str">
        <f>IF(OR(ISBLANK(B50),ISBLANK(C50))=FALSE,VLOOKUP(C50,'Límites CartaControl'!$A$7:$H$13,4,FALSE),"")</f>
        <v/>
      </c>
      <c r="H50" s="14" t="str">
        <f>IF(OR(ISBLANK(B50),ISBLANK(C50))=FALSE,VLOOKUP(C50,'Límites CartaControl'!$A$7:$H$13,6,FALSE),"")</f>
        <v/>
      </c>
      <c r="I50" s="70" t="str">
        <f>IF(OR(ISBLANK(B50),ISBLANK(C50))=FALSE,VLOOKUP(C50,'Límites CartaControl'!$A$7:$H$13,7,FALSE),"")</f>
        <v/>
      </c>
      <c r="J50" s="48"/>
      <c r="K50" s="103"/>
      <c r="L50" s="83"/>
      <c r="M50" s="120"/>
    </row>
    <row r="51" spans="1:13" x14ac:dyDescent="0.25">
      <c r="A51" s="43">
        <v>41</v>
      </c>
      <c r="B51" s="78"/>
      <c r="C51" s="48"/>
      <c r="D51" s="48"/>
      <c r="E51" s="14" t="str">
        <f>IF(OR(ISBLANK(B51),ISBLANK(C51))=FALSE,VLOOKUP(C51,'Límites CartaControl'!$A$7:$H$13,2,FALSE),"")</f>
        <v/>
      </c>
      <c r="F51" s="14" t="str">
        <f>IF(OR(ISBLANK(B51),ISBLANK(C51))=FALSE,VLOOKUP(C51,'Límites CartaControl'!$A$7:$H$13,3,FALSE),"")</f>
        <v/>
      </c>
      <c r="G51" s="14" t="str">
        <f>IF(OR(ISBLANK(B51),ISBLANK(C51))=FALSE,VLOOKUP(C51,'Límites CartaControl'!$A$7:$H$13,4,FALSE),"")</f>
        <v/>
      </c>
      <c r="H51" s="14" t="str">
        <f>IF(OR(ISBLANK(B51),ISBLANK(C51))=FALSE,VLOOKUP(C51,'Límites CartaControl'!$A$7:$H$13,6,FALSE),"")</f>
        <v/>
      </c>
      <c r="I51" s="70" t="str">
        <f>IF(OR(ISBLANK(B51),ISBLANK(C51))=FALSE,VLOOKUP(C51,'Límites CartaControl'!$A$7:$H$13,7,FALSE),"")</f>
        <v/>
      </c>
      <c r="J51" s="48"/>
      <c r="K51" s="103"/>
      <c r="L51" s="83"/>
      <c r="M51" s="120"/>
    </row>
    <row r="52" spans="1:13" x14ac:dyDescent="0.25">
      <c r="A52" s="43">
        <v>42</v>
      </c>
      <c r="B52" s="78"/>
      <c r="C52" s="48"/>
      <c r="D52" s="48"/>
      <c r="E52" s="14" t="str">
        <f>IF(OR(ISBLANK(B52),ISBLANK(C52))=FALSE,VLOOKUP(C52,'Límites CartaControl'!$A$7:$H$13,2,FALSE),"")</f>
        <v/>
      </c>
      <c r="F52" s="14" t="str">
        <f>IF(OR(ISBLANK(B52),ISBLANK(C52))=FALSE,VLOOKUP(C52,'Límites CartaControl'!$A$7:$H$13,3,FALSE),"")</f>
        <v/>
      </c>
      <c r="G52" s="14" t="str">
        <f>IF(OR(ISBLANK(B52),ISBLANK(C52))=FALSE,VLOOKUP(C52,'Límites CartaControl'!$A$7:$H$13,4,FALSE),"")</f>
        <v/>
      </c>
      <c r="H52" s="14" t="str">
        <f>IF(OR(ISBLANK(B52),ISBLANK(C52))=FALSE,VLOOKUP(C52,'Límites CartaControl'!$A$7:$H$13,6,FALSE),"")</f>
        <v/>
      </c>
      <c r="I52" s="70" t="str">
        <f>IF(OR(ISBLANK(B52),ISBLANK(C52))=FALSE,VLOOKUP(C52,'Límites CartaControl'!$A$7:$H$13,7,FALSE),"")</f>
        <v/>
      </c>
      <c r="J52" s="48"/>
      <c r="K52" s="103"/>
      <c r="L52" s="83"/>
      <c r="M52" s="120"/>
    </row>
    <row r="53" spans="1:13" x14ac:dyDescent="0.25">
      <c r="A53" s="43">
        <v>43</v>
      </c>
      <c r="B53" s="78"/>
      <c r="C53" s="48"/>
      <c r="D53" s="48"/>
      <c r="E53" s="14" t="str">
        <f>IF(OR(ISBLANK(B53),ISBLANK(C53))=FALSE,VLOOKUP(C53,'Límites CartaControl'!$A$7:$H$13,2,FALSE),"")</f>
        <v/>
      </c>
      <c r="F53" s="14" t="str">
        <f>IF(OR(ISBLANK(B53),ISBLANK(C53))=FALSE,VLOOKUP(C53,'Límites CartaControl'!$A$7:$H$13,3,FALSE),"")</f>
        <v/>
      </c>
      <c r="G53" s="14" t="str">
        <f>IF(OR(ISBLANK(B53),ISBLANK(C53))=FALSE,VLOOKUP(C53,'Límites CartaControl'!$A$7:$H$13,4,FALSE),"")</f>
        <v/>
      </c>
      <c r="H53" s="14" t="str">
        <f>IF(OR(ISBLANK(B53),ISBLANK(C53))=FALSE,VLOOKUP(C53,'Límites CartaControl'!$A$7:$H$13,6,FALSE),"")</f>
        <v/>
      </c>
      <c r="I53" s="70" t="str">
        <f>IF(OR(ISBLANK(B53),ISBLANK(C53))=FALSE,VLOOKUP(C53,'Límites CartaControl'!$A$7:$H$13,7,FALSE),"")</f>
        <v/>
      </c>
      <c r="J53" s="48"/>
      <c r="K53" s="103"/>
      <c r="L53" s="83"/>
      <c r="M53" s="120"/>
    </row>
    <row r="54" spans="1:13" x14ac:dyDescent="0.25">
      <c r="A54" s="43">
        <v>44</v>
      </c>
      <c r="B54" s="78"/>
      <c r="C54" s="48"/>
      <c r="D54" s="48"/>
      <c r="E54" s="14" t="str">
        <f>IF(OR(ISBLANK(B54),ISBLANK(C54))=FALSE,VLOOKUP(C54,'Límites CartaControl'!$A$7:$H$13,2,FALSE),"")</f>
        <v/>
      </c>
      <c r="F54" s="14" t="str">
        <f>IF(OR(ISBLANK(B54),ISBLANK(C54))=FALSE,VLOOKUP(C54,'Límites CartaControl'!$A$7:$H$13,3,FALSE),"")</f>
        <v/>
      </c>
      <c r="G54" s="14" t="str">
        <f>IF(OR(ISBLANK(B54),ISBLANK(C54))=FALSE,VLOOKUP(C54,'Límites CartaControl'!$A$7:$H$13,4,FALSE),"")</f>
        <v/>
      </c>
      <c r="H54" s="14" t="str">
        <f>IF(OR(ISBLANK(B54),ISBLANK(C54))=FALSE,VLOOKUP(C54,'Límites CartaControl'!$A$7:$H$13,6,FALSE),"")</f>
        <v/>
      </c>
      <c r="I54" s="70" t="str">
        <f>IF(OR(ISBLANK(B54),ISBLANK(C54))=FALSE,VLOOKUP(C54,'Límites CartaControl'!$A$7:$H$13,7,FALSE),"")</f>
        <v/>
      </c>
      <c r="J54" s="48"/>
      <c r="K54" s="103"/>
      <c r="L54" s="83"/>
      <c r="M54" s="120"/>
    </row>
    <row r="55" spans="1:13" x14ac:dyDescent="0.25">
      <c r="A55" s="43">
        <v>45</v>
      </c>
      <c r="B55" s="78"/>
      <c r="C55" s="48"/>
      <c r="D55" s="48"/>
      <c r="E55" s="14" t="str">
        <f>IF(OR(ISBLANK(B55),ISBLANK(C55))=FALSE,VLOOKUP(C55,'Límites CartaControl'!$A$7:$H$13,2,FALSE),"")</f>
        <v/>
      </c>
      <c r="F55" s="14" t="str">
        <f>IF(OR(ISBLANK(B55),ISBLANK(C55))=FALSE,VLOOKUP(C55,'Límites CartaControl'!$A$7:$H$13,3,FALSE),"")</f>
        <v/>
      </c>
      <c r="G55" s="14" t="str">
        <f>IF(OR(ISBLANK(B55),ISBLANK(C55))=FALSE,VLOOKUP(C55,'Límites CartaControl'!$A$7:$H$13,4,FALSE),"")</f>
        <v/>
      </c>
      <c r="H55" s="14" t="str">
        <f>IF(OR(ISBLANK(B55),ISBLANK(C55))=FALSE,VLOOKUP(C55,'Límites CartaControl'!$A$7:$H$13,6,FALSE),"")</f>
        <v/>
      </c>
      <c r="I55" s="70" t="str">
        <f>IF(OR(ISBLANK(B55),ISBLANK(C55))=FALSE,VLOOKUP(C55,'Límites CartaControl'!$A$7:$H$13,7,FALSE),"")</f>
        <v/>
      </c>
      <c r="J55" s="48"/>
      <c r="K55" s="103"/>
      <c r="L55" s="83"/>
      <c r="M55" s="120"/>
    </row>
    <row r="56" spans="1:13" x14ac:dyDescent="0.25">
      <c r="A56" s="43">
        <v>46</v>
      </c>
      <c r="B56" s="78"/>
      <c r="C56" s="48"/>
      <c r="D56" s="48"/>
      <c r="E56" s="14" t="str">
        <f>IF(OR(ISBLANK(B56),ISBLANK(C56))=FALSE,VLOOKUP(C56,'Límites CartaControl'!$A$7:$H$13,2,FALSE),"")</f>
        <v/>
      </c>
      <c r="F56" s="14" t="str">
        <f>IF(OR(ISBLANK(B56),ISBLANK(C56))=FALSE,VLOOKUP(C56,'Límites CartaControl'!$A$7:$H$13,3,FALSE),"")</f>
        <v/>
      </c>
      <c r="G56" s="14" t="str">
        <f>IF(OR(ISBLANK(B56),ISBLANK(C56))=FALSE,VLOOKUP(C56,'Límites CartaControl'!$A$7:$H$13,4,FALSE),"")</f>
        <v/>
      </c>
      <c r="H56" s="14" t="str">
        <f>IF(OR(ISBLANK(B56),ISBLANK(C56))=FALSE,VLOOKUP(C56,'Límites CartaControl'!$A$7:$H$13,6,FALSE),"")</f>
        <v/>
      </c>
      <c r="I56" s="70" t="str">
        <f>IF(OR(ISBLANK(B56),ISBLANK(C56))=FALSE,VLOOKUP(C56,'Límites CartaControl'!$A$7:$H$13,7,FALSE),"")</f>
        <v/>
      </c>
      <c r="J56" s="48"/>
      <c r="K56" s="103"/>
      <c r="L56" s="83"/>
      <c r="M56" s="120"/>
    </row>
    <row r="57" spans="1:13" x14ac:dyDescent="0.25">
      <c r="A57" s="43">
        <v>47</v>
      </c>
      <c r="B57" s="78"/>
      <c r="C57" s="48"/>
      <c r="D57" s="48"/>
      <c r="E57" s="14" t="str">
        <f>IF(OR(ISBLANK(B57),ISBLANK(C57))=FALSE,VLOOKUP(C57,'Límites CartaControl'!$A$7:$H$13,2,FALSE),"")</f>
        <v/>
      </c>
      <c r="F57" s="14" t="str">
        <f>IF(OR(ISBLANK(B57),ISBLANK(C57))=FALSE,VLOOKUP(C57,'Límites CartaControl'!$A$7:$H$13,3,FALSE),"")</f>
        <v/>
      </c>
      <c r="G57" s="14" t="str">
        <f>IF(OR(ISBLANK(B57),ISBLANK(C57))=FALSE,VLOOKUP(C57,'Límites CartaControl'!$A$7:$H$13,4,FALSE),"")</f>
        <v/>
      </c>
      <c r="H57" s="14" t="str">
        <f>IF(OR(ISBLANK(B57),ISBLANK(C57))=FALSE,VLOOKUP(C57,'Límites CartaControl'!$A$7:$H$13,6,FALSE),"")</f>
        <v/>
      </c>
      <c r="I57" s="70" t="str">
        <f>IF(OR(ISBLANK(B57),ISBLANK(C57))=FALSE,VLOOKUP(C57,'Límites CartaControl'!$A$7:$H$13,7,FALSE),"")</f>
        <v/>
      </c>
      <c r="J57" s="48"/>
      <c r="K57" s="103"/>
      <c r="L57" s="83"/>
      <c r="M57" s="120"/>
    </row>
    <row r="58" spans="1:13" x14ac:dyDescent="0.25">
      <c r="A58" s="43">
        <v>48</v>
      </c>
      <c r="B58" s="78"/>
      <c r="C58" s="48"/>
      <c r="D58" s="48"/>
      <c r="E58" s="14" t="str">
        <f>IF(OR(ISBLANK(B58),ISBLANK(C58))=FALSE,VLOOKUP(C58,'Límites CartaControl'!$A$7:$H$13,2,FALSE),"")</f>
        <v/>
      </c>
      <c r="F58" s="14" t="str">
        <f>IF(OR(ISBLANK(B58),ISBLANK(C58))=FALSE,VLOOKUP(C58,'Límites CartaControl'!$A$7:$H$13,3,FALSE),"")</f>
        <v/>
      </c>
      <c r="G58" s="14" t="str">
        <f>IF(OR(ISBLANK(B58),ISBLANK(C58))=FALSE,VLOOKUP(C58,'Límites CartaControl'!$A$7:$H$13,4,FALSE),"")</f>
        <v/>
      </c>
      <c r="H58" s="14" t="str">
        <f>IF(OR(ISBLANK(B58),ISBLANK(C58))=FALSE,VLOOKUP(C58,'Límites CartaControl'!$A$7:$H$13,6,FALSE),"")</f>
        <v/>
      </c>
      <c r="I58" s="70" t="str">
        <f>IF(OR(ISBLANK(B58),ISBLANK(C58))=FALSE,VLOOKUP(C58,'Límites CartaControl'!$A$7:$H$13,7,FALSE),"")</f>
        <v/>
      </c>
      <c r="J58" s="48"/>
      <c r="K58" s="103"/>
      <c r="L58" s="83"/>
      <c r="M58" s="120"/>
    </row>
    <row r="59" spans="1:13" x14ac:dyDescent="0.25">
      <c r="A59" s="43">
        <v>49</v>
      </c>
      <c r="B59" s="78"/>
      <c r="C59" s="48"/>
      <c r="D59" s="48"/>
      <c r="E59" s="14" t="str">
        <f>IF(OR(ISBLANK(B59),ISBLANK(C59))=FALSE,VLOOKUP(C59,'Límites CartaControl'!$A$7:$H$13,2,FALSE),"")</f>
        <v/>
      </c>
      <c r="F59" s="14" t="str">
        <f>IF(OR(ISBLANK(B59),ISBLANK(C59))=FALSE,VLOOKUP(C59,'Límites CartaControl'!$A$7:$H$13,3,FALSE),"")</f>
        <v/>
      </c>
      <c r="G59" s="14" t="str">
        <f>IF(OR(ISBLANK(B59),ISBLANK(C59))=FALSE,VLOOKUP(C59,'Límites CartaControl'!$A$7:$H$13,4,FALSE),"")</f>
        <v/>
      </c>
      <c r="H59" s="14" t="str">
        <f>IF(OR(ISBLANK(B59),ISBLANK(C59))=FALSE,VLOOKUP(C59,'Límites CartaControl'!$A$7:$H$13,6,FALSE),"")</f>
        <v/>
      </c>
      <c r="I59" s="70" t="str">
        <f>IF(OR(ISBLANK(B59),ISBLANK(C59))=FALSE,VLOOKUP(C59,'Límites CartaControl'!$A$7:$H$13,7,FALSE),"")</f>
        <v/>
      </c>
      <c r="J59" s="48"/>
      <c r="K59" s="103"/>
      <c r="L59" s="83"/>
      <c r="M59" s="120"/>
    </row>
    <row r="60" spans="1:13" x14ac:dyDescent="0.25">
      <c r="A60" s="43">
        <v>50</v>
      </c>
      <c r="B60" s="78"/>
      <c r="C60" s="48"/>
      <c r="D60" s="48"/>
      <c r="E60" s="14" t="str">
        <f>IF(OR(ISBLANK(B60),ISBLANK(C60))=FALSE,VLOOKUP(C60,'Límites CartaControl'!$A$7:$H$13,2,FALSE),"")</f>
        <v/>
      </c>
      <c r="F60" s="14" t="str">
        <f>IF(OR(ISBLANK(B60),ISBLANK(C60))=FALSE,VLOOKUP(C60,'Límites CartaControl'!$A$7:$H$13,3,FALSE),"")</f>
        <v/>
      </c>
      <c r="G60" s="14" t="str">
        <f>IF(OR(ISBLANK(B60),ISBLANK(C60))=FALSE,VLOOKUP(C60,'Límites CartaControl'!$A$7:$H$13,4,FALSE),"")</f>
        <v/>
      </c>
      <c r="H60" s="14" t="str">
        <f>IF(OR(ISBLANK(B60),ISBLANK(C60))=FALSE,VLOOKUP(C60,'Límites CartaControl'!$A$7:$H$13,6,FALSE),"")</f>
        <v/>
      </c>
      <c r="I60" s="70" t="str">
        <f>IF(OR(ISBLANK(B60),ISBLANK(C60))=FALSE,VLOOKUP(C60,'Límites CartaControl'!$A$7:$H$13,7,FALSE),"")</f>
        <v/>
      </c>
      <c r="J60" s="48"/>
      <c r="K60" s="103"/>
      <c r="L60" s="83"/>
      <c r="M60" s="120"/>
    </row>
    <row r="61" spans="1:13" x14ac:dyDescent="0.25">
      <c r="A61" s="43">
        <v>51</v>
      </c>
      <c r="B61" s="78"/>
      <c r="C61" s="48"/>
      <c r="D61" s="48"/>
      <c r="E61" s="14" t="str">
        <f>IF(OR(ISBLANK(B61),ISBLANK(C61))=FALSE,VLOOKUP(C61,'Límites CartaControl'!$A$7:$H$13,2,FALSE),"")</f>
        <v/>
      </c>
      <c r="F61" s="14" t="str">
        <f>IF(OR(ISBLANK(B61),ISBLANK(C61))=FALSE,VLOOKUP(C61,'Límites CartaControl'!$A$7:$H$13,3,FALSE),"")</f>
        <v/>
      </c>
      <c r="G61" s="14" t="str">
        <f>IF(OR(ISBLANK(B61),ISBLANK(C61))=FALSE,VLOOKUP(C61,'Límites CartaControl'!$A$7:$H$13,4,FALSE),"")</f>
        <v/>
      </c>
      <c r="H61" s="14" t="str">
        <f>IF(OR(ISBLANK(B61),ISBLANK(C61))=FALSE,VLOOKUP(C61,'Límites CartaControl'!$A$7:$H$13,6,FALSE),"")</f>
        <v/>
      </c>
      <c r="I61" s="70" t="str">
        <f>IF(OR(ISBLANK(B61),ISBLANK(C61))=FALSE,VLOOKUP(C61,'Límites CartaControl'!$A$7:$H$13,7,FALSE),"")</f>
        <v/>
      </c>
      <c r="J61" s="48"/>
      <c r="K61" s="103"/>
      <c r="L61" s="83"/>
      <c r="M61" s="120"/>
    </row>
    <row r="62" spans="1:13" x14ac:dyDescent="0.25">
      <c r="A62" s="43">
        <v>52</v>
      </c>
      <c r="B62" s="78"/>
      <c r="C62" s="48"/>
      <c r="D62" s="48"/>
      <c r="E62" s="14" t="str">
        <f>IF(OR(ISBLANK(B62),ISBLANK(C62))=FALSE,VLOOKUP(C62,'Límites CartaControl'!$A$7:$H$13,2,FALSE),"")</f>
        <v/>
      </c>
      <c r="F62" s="14" t="str">
        <f>IF(OR(ISBLANK(B62),ISBLANK(C62))=FALSE,VLOOKUP(C62,'Límites CartaControl'!$A$7:$H$13,3,FALSE),"")</f>
        <v/>
      </c>
      <c r="G62" s="14" t="str">
        <f>IF(OR(ISBLANK(B62),ISBLANK(C62))=FALSE,VLOOKUP(C62,'Límites CartaControl'!$A$7:$H$13,4,FALSE),"")</f>
        <v/>
      </c>
      <c r="H62" s="14" t="str">
        <f>IF(OR(ISBLANK(B62),ISBLANK(C62))=FALSE,VLOOKUP(C62,'Límites CartaControl'!$A$7:$H$13,6,FALSE),"")</f>
        <v/>
      </c>
      <c r="I62" s="70" t="str">
        <f>IF(OR(ISBLANK(B62),ISBLANK(C62))=FALSE,VLOOKUP(C62,'Límites CartaControl'!$A$7:$H$13,7,FALSE),"")</f>
        <v/>
      </c>
      <c r="J62" s="48"/>
      <c r="K62" s="103"/>
      <c r="L62" s="83"/>
      <c r="M62" s="120"/>
    </row>
    <row r="63" spans="1:13" x14ac:dyDescent="0.25">
      <c r="A63" s="43">
        <v>53</v>
      </c>
      <c r="B63" s="78"/>
      <c r="C63" s="48"/>
      <c r="D63" s="48"/>
      <c r="E63" s="14" t="str">
        <f>IF(OR(ISBLANK(B63),ISBLANK(C63))=FALSE,VLOOKUP(C63,'Límites CartaControl'!$A$7:$H$13,2,FALSE),"")</f>
        <v/>
      </c>
      <c r="F63" s="14" t="str">
        <f>IF(OR(ISBLANK(B63),ISBLANK(C63))=FALSE,VLOOKUP(C63,'Límites CartaControl'!$A$7:$H$13,3,FALSE),"")</f>
        <v/>
      </c>
      <c r="G63" s="14" t="str">
        <f>IF(OR(ISBLANK(B63),ISBLANK(C63))=FALSE,VLOOKUP(C63,'Límites CartaControl'!$A$7:$H$13,4,FALSE),"")</f>
        <v/>
      </c>
      <c r="H63" s="14" t="str">
        <f>IF(OR(ISBLANK(B63),ISBLANK(C63))=FALSE,VLOOKUP(C63,'Límites CartaControl'!$A$7:$H$13,6,FALSE),"")</f>
        <v/>
      </c>
      <c r="I63" s="70" t="str">
        <f>IF(OR(ISBLANK(B63),ISBLANK(C63))=FALSE,VLOOKUP(C63,'Límites CartaControl'!$A$7:$H$13,7,FALSE),"")</f>
        <v/>
      </c>
      <c r="J63" s="48"/>
      <c r="K63" s="103"/>
      <c r="L63" s="83"/>
      <c r="M63" s="120"/>
    </row>
    <row r="64" spans="1:13" x14ac:dyDescent="0.25">
      <c r="A64" s="43">
        <v>54</v>
      </c>
      <c r="B64" s="78"/>
      <c r="C64" s="48"/>
      <c r="D64" s="48"/>
      <c r="E64" s="14" t="str">
        <f>IF(OR(ISBLANK(B64),ISBLANK(C64))=FALSE,VLOOKUP(C64,'Límites CartaControl'!$A$7:$H$13,2,FALSE),"")</f>
        <v/>
      </c>
      <c r="F64" s="14" t="str">
        <f>IF(OR(ISBLANK(B64),ISBLANK(C64))=FALSE,VLOOKUP(C64,'Límites CartaControl'!$A$7:$H$13,3,FALSE),"")</f>
        <v/>
      </c>
      <c r="G64" s="14" t="str">
        <f>IF(OR(ISBLANK(B64),ISBLANK(C64))=FALSE,VLOOKUP(C64,'Límites CartaControl'!$A$7:$H$13,4,FALSE),"")</f>
        <v/>
      </c>
      <c r="H64" s="14" t="str">
        <f>IF(OR(ISBLANK(B64),ISBLANK(C64))=FALSE,VLOOKUP(C64,'Límites CartaControl'!$A$7:$H$13,6,FALSE),"")</f>
        <v/>
      </c>
      <c r="I64" s="70" t="str">
        <f>IF(OR(ISBLANK(B64),ISBLANK(C64))=FALSE,VLOOKUP(C64,'Límites CartaControl'!$A$7:$H$13,7,FALSE),"")</f>
        <v/>
      </c>
      <c r="J64" s="48"/>
      <c r="K64" s="103"/>
      <c r="L64" s="83"/>
      <c r="M64" s="120"/>
    </row>
    <row r="65" spans="1:13" x14ac:dyDescent="0.25">
      <c r="A65" s="43">
        <v>55</v>
      </c>
      <c r="B65" s="78"/>
      <c r="C65" s="48"/>
      <c r="D65" s="48"/>
      <c r="E65" s="14" t="str">
        <f>IF(OR(ISBLANK(B65),ISBLANK(C65))=FALSE,VLOOKUP(C65,'Límites CartaControl'!$A$7:$H$13,2,FALSE),"")</f>
        <v/>
      </c>
      <c r="F65" s="14" t="str">
        <f>IF(OR(ISBLANK(B65),ISBLANK(C65))=FALSE,VLOOKUP(C65,'Límites CartaControl'!$A$7:$H$13,3,FALSE),"")</f>
        <v/>
      </c>
      <c r="G65" s="14" t="str">
        <f>IF(OR(ISBLANK(B65),ISBLANK(C65))=FALSE,VLOOKUP(C65,'Límites CartaControl'!$A$7:$H$13,4,FALSE),"")</f>
        <v/>
      </c>
      <c r="H65" s="14" t="str">
        <f>IF(OR(ISBLANK(B65),ISBLANK(C65))=FALSE,VLOOKUP(C65,'Límites CartaControl'!$A$7:$H$13,6,FALSE),"")</f>
        <v/>
      </c>
      <c r="I65" s="70" t="str">
        <f>IF(OR(ISBLANK(B65),ISBLANK(C65))=FALSE,VLOOKUP(C65,'Límites CartaControl'!$A$7:$H$13,7,FALSE),"")</f>
        <v/>
      </c>
      <c r="J65" s="48"/>
      <c r="K65" s="103"/>
      <c r="L65" s="83"/>
      <c r="M65" s="120"/>
    </row>
    <row r="66" spans="1:13" x14ac:dyDescent="0.25">
      <c r="A66" s="43">
        <v>56</v>
      </c>
      <c r="B66" s="78"/>
      <c r="C66" s="48"/>
      <c r="D66" s="48"/>
      <c r="E66" s="14" t="str">
        <f>IF(OR(ISBLANK(B66),ISBLANK(C66))=FALSE,VLOOKUP(C66,'Límites CartaControl'!$A$7:$H$13,2,FALSE),"")</f>
        <v/>
      </c>
      <c r="F66" s="14" t="str">
        <f>IF(OR(ISBLANK(B66),ISBLANK(C66))=FALSE,VLOOKUP(C66,'Límites CartaControl'!$A$7:$H$13,3,FALSE),"")</f>
        <v/>
      </c>
      <c r="G66" s="14" t="str">
        <f>IF(OR(ISBLANK(B66),ISBLANK(C66))=FALSE,VLOOKUP(C66,'Límites CartaControl'!$A$7:$H$13,4,FALSE),"")</f>
        <v/>
      </c>
      <c r="H66" s="14" t="str">
        <f>IF(OR(ISBLANK(B66),ISBLANK(C66))=FALSE,VLOOKUP(C66,'Límites CartaControl'!$A$7:$H$13,6,FALSE),"")</f>
        <v/>
      </c>
      <c r="I66" s="70" t="str">
        <f>IF(OR(ISBLANK(B66),ISBLANK(C66))=FALSE,VLOOKUP(C66,'Límites CartaControl'!$A$7:$H$13,7,FALSE),"")</f>
        <v/>
      </c>
      <c r="J66" s="48"/>
      <c r="K66" s="103"/>
      <c r="L66" s="83"/>
      <c r="M66" s="120"/>
    </row>
    <row r="67" spans="1:13" x14ac:dyDescent="0.25">
      <c r="A67" s="43">
        <v>57</v>
      </c>
      <c r="B67" s="78"/>
      <c r="C67" s="48"/>
      <c r="D67" s="48"/>
      <c r="E67" s="14" t="str">
        <f>IF(OR(ISBLANK(B67),ISBLANK(C67))=FALSE,VLOOKUP(C67,'Límites CartaControl'!$A$7:$H$13,2,FALSE),"")</f>
        <v/>
      </c>
      <c r="F67" s="14" t="str">
        <f>IF(OR(ISBLANK(B67),ISBLANK(C67))=FALSE,VLOOKUP(C67,'Límites CartaControl'!$A$7:$H$13,3,FALSE),"")</f>
        <v/>
      </c>
      <c r="G67" s="14" t="str">
        <f>IF(OR(ISBLANK(B67),ISBLANK(C67))=FALSE,VLOOKUP(C67,'Límites CartaControl'!$A$7:$H$13,4,FALSE),"")</f>
        <v/>
      </c>
      <c r="H67" s="14" t="str">
        <f>IF(OR(ISBLANK(B67),ISBLANK(C67))=FALSE,VLOOKUP(C67,'Límites CartaControl'!$A$7:$H$13,6,FALSE),"")</f>
        <v/>
      </c>
      <c r="I67" s="70" t="str">
        <f>IF(OR(ISBLANK(B67),ISBLANK(C67))=FALSE,VLOOKUP(C67,'Límites CartaControl'!$A$7:$H$13,7,FALSE),"")</f>
        <v/>
      </c>
      <c r="J67" s="48"/>
      <c r="K67" s="103"/>
      <c r="L67" s="83"/>
      <c r="M67" s="120"/>
    </row>
    <row r="68" spans="1:13" x14ac:dyDescent="0.25">
      <c r="A68" s="43">
        <v>58</v>
      </c>
      <c r="B68" s="78"/>
      <c r="C68" s="48"/>
      <c r="D68" s="48"/>
      <c r="E68" s="14" t="str">
        <f>IF(OR(ISBLANK(B68),ISBLANK(C68))=FALSE,VLOOKUP(C68,'Límites CartaControl'!$A$7:$H$13,2,FALSE),"")</f>
        <v/>
      </c>
      <c r="F68" s="14" t="str">
        <f>IF(OR(ISBLANK(B68),ISBLANK(C68))=FALSE,VLOOKUP(C68,'Límites CartaControl'!$A$7:$H$13,3,FALSE),"")</f>
        <v/>
      </c>
      <c r="G68" s="14" t="str">
        <f>IF(OR(ISBLANK(B68),ISBLANK(C68))=FALSE,VLOOKUP(C68,'Límites CartaControl'!$A$7:$H$13,4,FALSE),"")</f>
        <v/>
      </c>
      <c r="H68" s="14" t="str">
        <f>IF(OR(ISBLANK(B68),ISBLANK(C68))=FALSE,VLOOKUP(C68,'Límites CartaControl'!$A$7:$H$13,6,FALSE),"")</f>
        <v/>
      </c>
      <c r="I68" s="70" t="str">
        <f>IF(OR(ISBLANK(B68),ISBLANK(C68))=FALSE,VLOOKUP(C68,'Límites CartaControl'!$A$7:$H$13,7,FALSE),"")</f>
        <v/>
      </c>
      <c r="J68" s="48"/>
      <c r="K68" s="103"/>
      <c r="L68" s="83"/>
      <c r="M68" s="120"/>
    </row>
    <row r="69" spans="1:13" x14ac:dyDescent="0.25">
      <c r="A69" s="43">
        <v>59</v>
      </c>
      <c r="B69" s="78"/>
      <c r="C69" s="48"/>
      <c r="D69" s="48"/>
      <c r="E69" s="14" t="str">
        <f>IF(OR(ISBLANK(B69),ISBLANK(C69))=FALSE,VLOOKUP(C69,'Límites CartaControl'!$A$7:$H$13,2,FALSE),"")</f>
        <v/>
      </c>
      <c r="F69" s="14" t="str">
        <f>IF(OR(ISBLANK(B69),ISBLANK(C69))=FALSE,VLOOKUP(C69,'Límites CartaControl'!$A$7:$H$13,3,FALSE),"")</f>
        <v/>
      </c>
      <c r="G69" s="14" t="str">
        <f>IF(OR(ISBLANK(B69),ISBLANK(C69))=FALSE,VLOOKUP(C69,'Límites CartaControl'!$A$7:$H$13,4,FALSE),"")</f>
        <v/>
      </c>
      <c r="H69" s="14" t="str">
        <f>IF(OR(ISBLANK(B69),ISBLANK(C69))=FALSE,VLOOKUP(C69,'Límites CartaControl'!$A$7:$H$13,6,FALSE),"")</f>
        <v/>
      </c>
      <c r="I69" s="70" t="str">
        <f>IF(OR(ISBLANK(B69),ISBLANK(C69))=FALSE,VLOOKUP(C69,'Límites CartaControl'!$A$7:$H$13,7,FALSE),"")</f>
        <v/>
      </c>
      <c r="J69" s="48"/>
      <c r="K69" s="103"/>
      <c r="L69" s="83"/>
      <c r="M69" s="120"/>
    </row>
    <row r="70" spans="1:13" x14ac:dyDescent="0.25">
      <c r="A70" s="43">
        <v>60</v>
      </c>
      <c r="B70" s="78"/>
      <c r="C70" s="48"/>
      <c r="D70" s="48"/>
      <c r="E70" s="14" t="str">
        <f>IF(OR(ISBLANK(B70),ISBLANK(C70))=FALSE,VLOOKUP(C70,'Límites CartaControl'!$A$7:$H$13,2,FALSE),"")</f>
        <v/>
      </c>
      <c r="F70" s="14" t="str">
        <f>IF(OR(ISBLANK(B70),ISBLANK(C70))=FALSE,VLOOKUP(C70,'Límites CartaControl'!$A$7:$H$13,3,FALSE),"")</f>
        <v/>
      </c>
      <c r="G70" s="14" t="str">
        <f>IF(OR(ISBLANK(B70),ISBLANK(C70))=FALSE,VLOOKUP(C70,'Límites CartaControl'!$A$7:$H$13,4,FALSE),"")</f>
        <v/>
      </c>
      <c r="H70" s="14" t="str">
        <f>IF(OR(ISBLANK(B70),ISBLANK(C70))=FALSE,VLOOKUP(C70,'Límites CartaControl'!$A$7:$H$13,6,FALSE),"")</f>
        <v/>
      </c>
      <c r="I70" s="70" t="str">
        <f>IF(OR(ISBLANK(B70),ISBLANK(C70))=FALSE,VLOOKUP(C70,'Límites CartaControl'!$A$7:$H$13,7,FALSE),"")</f>
        <v/>
      </c>
      <c r="J70" s="48"/>
      <c r="K70" s="103"/>
      <c r="L70" s="83"/>
      <c r="M70" s="120"/>
    </row>
    <row r="71" spans="1:13" x14ac:dyDescent="0.25">
      <c r="A71" s="43">
        <v>61</v>
      </c>
      <c r="B71" s="78"/>
      <c r="C71" s="48"/>
      <c r="D71" s="48"/>
      <c r="E71" s="14" t="str">
        <f>IF(OR(ISBLANK(B71),ISBLANK(C71))=FALSE,VLOOKUP(C71,'Límites CartaControl'!$A$7:$H$13,2,FALSE),"")</f>
        <v/>
      </c>
      <c r="F71" s="14" t="str">
        <f>IF(OR(ISBLANK(B71),ISBLANK(C71))=FALSE,VLOOKUP(C71,'Límites CartaControl'!$A$7:$H$13,3,FALSE),"")</f>
        <v/>
      </c>
      <c r="G71" s="14" t="str">
        <f>IF(OR(ISBLANK(B71),ISBLANK(C71))=FALSE,VLOOKUP(C71,'Límites CartaControl'!$A$7:$H$13,4,FALSE),"")</f>
        <v/>
      </c>
      <c r="H71" s="14" t="str">
        <f>IF(OR(ISBLANK(B71),ISBLANK(C71))=FALSE,VLOOKUP(C71,'Límites CartaControl'!$A$7:$H$13,6,FALSE),"")</f>
        <v/>
      </c>
      <c r="I71" s="70" t="str">
        <f>IF(OR(ISBLANK(B71),ISBLANK(C71))=FALSE,VLOOKUP(C71,'Límites CartaControl'!$A$7:$H$13,7,FALSE),"")</f>
        <v/>
      </c>
      <c r="J71" s="48"/>
      <c r="K71" s="103"/>
      <c r="L71" s="83"/>
      <c r="M71" s="120"/>
    </row>
    <row r="72" spans="1:13" x14ac:dyDescent="0.25">
      <c r="A72" s="43">
        <v>62</v>
      </c>
      <c r="B72" s="78"/>
      <c r="C72" s="48"/>
      <c r="D72" s="48"/>
      <c r="E72" s="14" t="str">
        <f>IF(OR(ISBLANK(B72),ISBLANK(C72))=FALSE,VLOOKUP(C72,'Límites CartaControl'!$A$7:$H$13,2,FALSE),"")</f>
        <v/>
      </c>
      <c r="F72" s="14" t="str">
        <f>IF(OR(ISBLANK(B72),ISBLANK(C72))=FALSE,VLOOKUP(C72,'Límites CartaControl'!$A$7:$H$13,3,FALSE),"")</f>
        <v/>
      </c>
      <c r="G72" s="14" t="str">
        <f>IF(OR(ISBLANK(B72),ISBLANK(C72))=FALSE,VLOOKUP(C72,'Límites CartaControl'!$A$7:$H$13,4,FALSE),"")</f>
        <v/>
      </c>
      <c r="H72" s="14" t="str">
        <f>IF(OR(ISBLANK(B72),ISBLANK(C72))=FALSE,VLOOKUP(C72,'Límites CartaControl'!$A$7:$H$13,6,FALSE),"")</f>
        <v/>
      </c>
      <c r="I72" s="70" t="str">
        <f>IF(OR(ISBLANK(B72),ISBLANK(C72))=FALSE,VLOOKUP(C72,'Límites CartaControl'!$A$7:$H$13,7,FALSE),"")</f>
        <v/>
      </c>
      <c r="J72" s="48"/>
      <c r="K72" s="103"/>
      <c r="L72" s="83"/>
      <c r="M72" s="120"/>
    </row>
    <row r="73" spans="1:13" x14ac:dyDescent="0.25">
      <c r="A73" s="43">
        <v>63</v>
      </c>
      <c r="B73" s="78"/>
      <c r="C73" s="48"/>
      <c r="D73" s="48"/>
      <c r="E73" s="14" t="str">
        <f>IF(OR(ISBLANK(B73),ISBLANK(C73))=FALSE,VLOOKUP(C73,'Límites CartaControl'!$A$7:$H$13,2,FALSE),"")</f>
        <v/>
      </c>
      <c r="F73" s="14" t="str">
        <f>IF(OR(ISBLANK(B73),ISBLANK(C73))=FALSE,VLOOKUP(C73,'Límites CartaControl'!$A$7:$H$13,3,FALSE),"")</f>
        <v/>
      </c>
      <c r="G73" s="14" t="str">
        <f>IF(OR(ISBLANK(B73),ISBLANK(C73))=FALSE,VLOOKUP(C73,'Límites CartaControl'!$A$7:$H$13,4,FALSE),"")</f>
        <v/>
      </c>
      <c r="H73" s="14" t="str">
        <f>IF(OR(ISBLANK(B73),ISBLANK(C73))=FALSE,VLOOKUP(C73,'Límites CartaControl'!$A$7:$H$13,6,FALSE),"")</f>
        <v/>
      </c>
      <c r="I73" s="70" t="str">
        <f>IF(OR(ISBLANK(B73),ISBLANK(C73))=FALSE,VLOOKUP(C73,'Límites CartaControl'!$A$7:$H$13,7,FALSE),"")</f>
        <v/>
      </c>
      <c r="J73" s="48"/>
      <c r="K73" s="103"/>
      <c r="L73" s="83"/>
      <c r="M73" s="120"/>
    </row>
    <row r="74" spans="1:13" x14ac:dyDescent="0.25">
      <c r="A74" s="43">
        <v>64</v>
      </c>
      <c r="B74" s="78"/>
      <c r="C74" s="48"/>
      <c r="D74" s="48"/>
      <c r="E74" s="14" t="str">
        <f>IF(OR(ISBLANK(B74),ISBLANK(C74))=FALSE,VLOOKUP(C74,'Límites CartaControl'!$A$7:$H$13,2,FALSE),"")</f>
        <v/>
      </c>
      <c r="F74" s="14" t="str">
        <f>IF(OR(ISBLANK(B74),ISBLANK(C74))=FALSE,VLOOKUP(C74,'Límites CartaControl'!$A$7:$H$13,3,FALSE),"")</f>
        <v/>
      </c>
      <c r="G74" s="14" t="str">
        <f>IF(OR(ISBLANK(B74),ISBLANK(C74))=FALSE,VLOOKUP(C74,'Límites CartaControl'!$A$7:$H$13,4,FALSE),"")</f>
        <v/>
      </c>
      <c r="H74" s="14" t="str">
        <f>IF(OR(ISBLANK(B74),ISBLANK(C74))=FALSE,VLOOKUP(C74,'Límites CartaControl'!$A$7:$H$13,6,FALSE),"")</f>
        <v/>
      </c>
      <c r="I74" s="70" t="str">
        <f>IF(OR(ISBLANK(B74),ISBLANK(C74))=FALSE,VLOOKUP(C74,'Límites CartaControl'!$A$7:$H$13,7,FALSE),"")</f>
        <v/>
      </c>
      <c r="J74" s="48"/>
      <c r="K74" s="103"/>
      <c r="L74" s="83"/>
      <c r="M74" s="120"/>
    </row>
    <row r="75" spans="1:13" x14ac:dyDescent="0.25">
      <c r="A75" s="43">
        <v>65</v>
      </c>
      <c r="B75" s="78"/>
      <c r="C75" s="48"/>
      <c r="D75" s="48"/>
      <c r="E75" s="14" t="str">
        <f>IF(OR(ISBLANK(B75),ISBLANK(C75))=FALSE,VLOOKUP(C75,'Límites CartaControl'!$A$7:$H$13,2,FALSE),"")</f>
        <v/>
      </c>
      <c r="F75" s="14" t="str">
        <f>IF(OR(ISBLANK(B75),ISBLANK(C75))=FALSE,VLOOKUP(C75,'Límites CartaControl'!$A$7:$H$13,3,FALSE),"")</f>
        <v/>
      </c>
      <c r="G75" s="14" t="str">
        <f>IF(OR(ISBLANK(B75),ISBLANK(C75))=FALSE,VLOOKUP(C75,'Límites CartaControl'!$A$7:$H$13,4,FALSE),"")</f>
        <v/>
      </c>
      <c r="H75" s="14" t="str">
        <f>IF(OR(ISBLANK(B75),ISBLANK(C75))=FALSE,VLOOKUP(C75,'Límites CartaControl'!$A$7:$H$13,6,FALSE),"")</f>
        <v/>
      </c>
      <c r="I75" s="70" t="str">
        <f>IF(OR(ISBLANK(B75),ISBLANK(C75))=FALSE,VLOOKUP(C75,'Límites CartaControl'!$A$7:$H$13,7,FALSE),"")</f>
        <v/>
      </c>
      <c r="J75" s="48"/>
      <c r="K75" s="103"/>
      <c r="L75" s="83"/>
      <c r="M75" s="120"/>
    </row>
    <row r="76" spans="1:13" x14ac:dyDescent="0.25">
      <c r="A76" s="43">
        <v>66</v>
      </c>
      <c r="B76" s="78"/>
      <c r="C76" s="48"/>
      <c r="D76" s="48"/>
      <c r="E76" s="14" t="str">
        <f>IF(OR(ISBLANK(B76),ISBLANK(C76))=FALSE,VLOOKUP(C76,'Límites CartaControl'!$A$7:$H$13,2,FALSE),"")</f>
        <v/>
      </c>
      <c r="F76" s="14" t="str">
        <f>IF(OR(ISBLANK(B76),ISBLANK(C76))=FALSE,VLOOKUP(C76,'Límites CartaControl'!$A$7:$H$13,3,FALSE),"")</f>
        <v/>
      </c>
      <c r="G76" s="14" t="str">
        <f>IF(OR(ISBLANK(B76),ISBLANK(C76))=FALSE,VLOOKUP(C76,'Límites CartaControl'!$A$7:$H$13,4,FALSE),"")</f>
        <v/>
      </c>
      <c r="H76" s="14" t="str">
        <f>IF(OR(ISBLANK(B76),ISBLANK(C76))=FALSE,VLOOKUP(C76,'Límites CartaControl'!$A$7:$H$13,6,FALSE),"")</f>
        <v/>
      </c>
      <c r="I76" s="70" t="str">
        <f>IF(OR(ISBLANK(B76),ISBLANK(C76))=FALSE,VLOOKUP(C76,'Límites CartaControl'!$A$7:$H$13,7,FALSE),"")</f>
        <v/>
      </c>
      <c r="J76" s="48"/>
      <c r="K76" s="103"/>
      <c r="L76" s="83"/>
      <c r="M76" s="120"/>
    </row>
    <row r="77" spans="1:13" x14ac:dyDescent="0.25">
      <c r="A77" s="43">
        <v>67</v>
      </c>
      <c r="B77" s="78"/>
      <c r="C77" s="48"/>
      <c r="D77" s="48"/>
      <c r="E77" s="14" t="str">
        <f>IF(OR(ISBLANK(B77),ISBLANK(C77))=FALSE,VLOOKUP(C77,'Límites CartaControl'!$A$7:$H$13,2,FALSE),"")</f>
        <v/>
      </c>
      <c r="F77" s="14" t="str">
        <f>IF(OR(ISBLANK(B77),ISBLANK(C77))=FALSE,VLOOKUP(C77,'Límites CartaControl'!$A$7:$H$13,3,FALSE),"")</f>
        <v/>
      </c>
      <c r="G77" s="14" t="str">
        <f>IF(OR(ISBLANK(B77),ISBLANK(C77))=FALSE,VLOOKUP(C77,'Límites CartaControl'!$A$7:$H$13,4,FALSE),"")</f>
        <v/>
      </c>
      <c r="H77" s="14" t="str">
        <f>IF(OR(ISBLANK(B77),ISBLANK(C77))=FALSE,VLOOKUP(C77,'Límites CartaControl'!$A$7:$H$13,6,FALSE),"")</f>
        <v/>
      </c>
      <c r="I77" s="70" t="str">
        <f>IF(OR(ISBLANK(B77),ISBLANK(C77))=FALSE,VLOOKUP(C77,'Límites CartaControl'!$A$7:$H$13,7,FALSE),"")</f>
        <v/>
      </c>
      <c r="J77" s="48"/>
      <c r="K77" s="103"/>
      <c r="L77" s="83"/>
      <c r="M77" s="120"/>
    </row>
    <row r="78" spans="1:13" x14ac:dyDescent="0.25">
      <c r="A78" s="43">
        <v>68</v>
      </c>
      <c r="B78" s="78"/>
      <c r="C78" s="48"/>
      <c r="D78" s="48"/>
      <c r="E78" s="14" t="str">
        <f>IF(OR(ISBLANK(B78),ISBLANK(C78))=FALSE,VLOOKUP(C78,'Límites CartaControl'!$A$7:$H$13,2,FALSE),"")</f>
        <v/>
      </c>
      <c r="F78" s="14" t="str">
        <f>IF(OR(ISBLANK(B78),ISBLANK(C78))=FALSE,VLOOKUP(C78,'Límites CartaControl'!$A$7:$H$13,3,FALSE),"")</f>
        <v/>
      </c>
      <c r="G78" s="14" t="str">
        <f>IF(OR(ISBLANK(B78),ISBLANK(C78))=FALSE,VLOOKUP(C78,'Límites CartaControl'!$A$7:$H$13,4,FALSE),"")</f>
        <v/>
      </c>
      <c r="H78" s="14" t="str">
        <f>IF(OR(ISBLANK(B78),ISBLANK(C78))=FALSE,VLOOKUP(C78,'Límites CartaControl'!$A$7:$H$13,6,FALSE),"")</f>
        <v/>
      </c>
      <c r="I78" s="70" t="str">
        <f>IF(OR(ISBLANK(B78),ISBLANK(C78))=FALSE,VLOOKUP(C78,'Límites CartaControl'!$A$7:$H$13,7,FALSE),"")</f>
        <v/>
      </c>
      <c r="J78" s="48"/>
      <c r="K78" s="103"/>
      <c r="L78" s="83"/>
      <c r="M78" s="120"/>
    </row>
    <row r="79" spans="1:13" x14ac:dyDescent="0.25">
      <c r="A79" s="43">
        <v>69</v>
      </c>
      <c r="B79" s="78"/>
      <c r="C79" s="48"/>
      <c r="D79" s="48"/>
      <c r="E79" s="14" t="str">
        <f>IF(OR(ISBLANK(B79),ISBLANK(C79))=FALSE,VLOOKUP(C79,'Límites CartaControl'!$A$7:$H$13,2,FALSE),"")</f>
        <v/>
      </c>
      <c r="F79" s="14" t="str">
        <f>IF(OR(ISBLANK(B79),ISBLANK(C79))=FALSE,VLOOKUP(C79,'Límites CartaControl'!$A$7:$H$13,3,FALSE),"")</f>
        <v/>
      </c>
      <c r="G79" s="14" t="str">
        <f>IF(OR(ISBLANK(B79),ISBLANK(C79))=FALSE,VLOOKUP(C79,'Límites CartaControl'!$A$7:$H$13,4,FALSE),"")</f>
        <v/>
      </c>
      <c r="H79" s="14" t="str">
        <f>IF(OR(ISBLANK(B79),ISBLANK(C79))=FALSE,VLOOKUP(C79,'Límites CartaControl'!$A$7:$H$13,6,FALSE),"")</f>
        <v/>
      </c>
      <c r="I79" s="70" t="str">
        <f>IF(OR(ISBLANK(B79),ISBLANK(C79))=FALSE,VLOOKUP(C79,'Límites CartaControl'!$A$7:$H$13,7,FALSE),"")</f>
        <v/>
      </c>
      <c r="J79" s="48"/>
      <c r="K79" s="103"/>
      <c r="L79" s="83"/>
      <c r="M79" s="120"/>
    </row>
    <row r="80" spans="1:13" x14ac:dyDescent="0.25">
      <c r="A80" s="43">
        <v>70</v>
      </c>
      <c r="B80" s="78"/>
      <c r="C80" s="48"/>
      <c r="D80" s="48"/>
      <c r="E80" s="14" t="str">
        <f>IF(OR(ISBLANK(B80),ISBLANK(C80))=FALSE,VLOOKUP(C80,'Límites CartaControl'!$A$7:$H$13,2,FALSE),"")</f>
        <v/>
      </c>
      <c r="F80" s="14" t="str">
        <f>IF(OR(ISBLANK(B80),ISBLANK(C80))=FALSE,VLOOKUP(C80,'Límites CartaControl'!$A$7:$H$13,3,FALSE),"")</f>
        <v/>
      </c>
      <c r="G80" s="14" t="str">
        <f>IF(OR(ISBLANK(B80),ISBLANK(C80))=FALSE,VLOOKUP(C80,'Límites CartaControl'!$A$7:$H$13,4,FALSE),"")</f>
        <v/>
      </c>
      <c r="H80" s="14" t="str">
        <f>IF(OR(ISBLANK(B80),ISBLANK(C80))=FALSE,VLOOKUP(C80,'Límites CartaControl'!$A$7:$H$13,6,FALSE),"")</f>
        <v/>
      </c>
      <c r="I80" s="70" t="str">
        <f>IF(OR(ISBLANK(B80),ISBLANK(C80))=FALSE,VLOOKUP(C80,'Límites CartaControl'!$A$7:$H$13,7,FALSE),"")</f>
        <v/>
      </c>
      <c r="J80" s="48"/>
      <c r="K80" s="103"/>
      <c r="L80" s="83"/>
      <c r="M80" s="120"/>
    </row>
    <row r="81" spans="1:13" x14ac:dyDescent="0.25">
      <c r="A81" s="43">
        <v>71</v>
      </c>
      <c r="B81" s="78"/>
      <c r="C81" s="48"/>
      <c r="D81" s="48"/>
      <c r="E81" s="14" t="str">
        <f>IF(OR(ISBLANK(B81),ISBLANK(C81))=FALSE,VLOOKUP(C81,'Límites CartaControl'!$A$7:$H$13,2,FALSE),"")</f>
        <v/>
      </c>
      <c r="F81" s="14" t="str">
        <f>IF(OR(ISBLANK(B81),ISBLANK(C81))=FALSE,VLOOKUP(C81,'Límites CartaControl'!$A$7:$H$13,3,FALSE),"")</f>
        <v/>
      </c>
      <c r="G81" s="14" t="str">
        <f>IF(OR(ISBLANK(B81),ISBLANK(C81))=FALSE,VLOOKUP(C81,'Límites CartaControl'!$A$7:$H$13,4,FALSE),"")</f>
        <v/>
      </c>
      <c r="H81" s="14" t="str">
        <f>IF(OR(ISBLANK(B81),ISBLANK(C81))=FALSE,VLOOKUP(C81,'Límites CartaControl'!$A$7:$H$13,6,FALSE),"")</f>
        <v/>
      </c>
      <c r="I81" s="70" t="str">
        <f>IF(OR(ISBLANK(B81),ISBLANK(C81))=FALSE,VLOOKUP(C81,'Límites CartaControl'!$A$7:$H$13,7,FALSE),"")</f>
        <v/>
      </c>
      <c r="J81" s="48"/>
      <c r="K81" s="103"/>
      <c r="L81" s="83"/>
      <c r="M81" s="120"/>
    </row>
    <row r="82" spans="1:13" x14ac:dyDescent="0.25">
      <c r="A82" s="43">
        <v>72</v>
      </c>
      <c r="B82" s="78"/>
      <c r="C82" s="48"/>
      <c r="D82" s="48"/>
      <c r="E82" s="14" t="str">
        <f>IF(OR(ISBLANK(B82),ISBLANK(C82))=FALSE,VLOOKUP(C82,'Límites CartaControl'!$A$7:$H$13,2,FALSE),"")</f>
        <v/>
      </c>
      <c r="F82" s="14" t="str">
        <f>IF(OR(ISBLANK(B82),ISBLANK(C82))=FALSE,VLOOKUP(C82,'Límites CartaControl'!$A$7:$H$13,3,FALSE),"")</f>
        <v/>
      </c>
      <c r="G82" s="14" t="str">
        <f>IF(OR(ISBLANK(B82),ISBLANK(C82))=FALSE,VLOOKUP(C82,'Límites CartaControl'!$A$7:$H$13,4,FALSE),"")</f>
        <v/>
      </c>
      <c r="H82" s="14" t="str">
        <f>IF(OR(ISBLANK(B82),ISBLANK(C82))=FALSE,VLOOKUP(C82,'Límites CartaControl'!$A$7:$H$13,6,FALSE),"")</f>
        <v/>
      </c>
      <c r="I82" s="70" t="str">
        <f>IF(OR(ISBLANK(B82),ISBLANK(C82))=FALSE,VLOOKUP(C82,'Límites CartaControl'!$A$7:$H$13,7,FALSE),"")</f>
        <v/>
      </c>
      <c r="J82" s="48"/>
      <c r="K82" s="103"/>
      <c r="L82" s="83"/>
      <c r="M82" s="120"/>
    </row>
    <row r="83" spans="1:13" x14ac:dyDescent="0.25">
      <c r="A83" s="43">
        <v>73</v>
      </c>
      <c r="B83" s="78"/>
      <c r="C83" s="48"/>
      <c r="D83" s="48"/>
      <c r="E83" s="14" t="str">
        <f>IF(OR(ISBLANK(B83),ISBLANK(C83))=FALSE,VLOOKUP(C83,'Límites CartaControl'!$A$7:$H$13,2,FALSE),"")</f>
        <v/>
      </c>
      <c r="F83" s="14" t="str">
        <f>IF(OR(ISBLANK(B83),ISBLANK(C83))=FALSE,VLOOKUP(C83,'Límites CartaControl'!$A$7:$H$13,3,FALSE),"")</f>
        <v/>
      </c>
      <c r="G83" s="14" t="str">
        <f>IF(OR(ISBLANK(B83),ISBLANK(C83))=FALSE,VLOOKUP(C83,'Límites CartaControl'!$A$7:$H$13,4,FALSE),"")</f>
        <v/>
      </c>
      <c r="H83" s="14" t="str">
        <f>IF(OR(ISBLANK(B83),ISBLANK(C83))=FALSE,VLOOKUP(C83,'Límites CartaControl'!$A$7:$H$13,6,FALSE),"")</f>
        <v/>
      </c>
      <c r="I83" s="70" t="str">
        <f>IF(OR(ISBLANK(B83),ISBLANK(C83))=FALSE,VLOOKUP(C83,'Límites CartaControl'!$A$7:$H$13,7,FALSE),"")</f>
        <v/>
      </c>
      <c r="J83" s="48"/>
      <c r="K83" s="103"/>
      <c r="L83" s="83"/>
      <c r="M83" s="120"/>
    </row>
    <row r="84" spans="1:13" x14ac:dyDescent="0.25">
      <c r="A84" s="43">
        <v>74</v>
      </c>
      <c r="B84" s="78"/>
      <c r="C84" s="48"/>
      <c r="D84" s="48"/>
      <c r="E84" s="14" t="str">
        <f>IF(OR(ISBLANK(B84),ISBLANK(C84))=FALSE,VLOOKUP(C84,'Límites CartaControl'!$A$7:$H$13,2,FALSE),"")</f>
        <v/>
      </c>
      <c r="F84" s="14" t="str">
        <f>IF(OR(ISBLANK(B84),ISBLANK(C84))=FALSE,VLOOKUP(C84,'Límites CartaControl'!$A$7:$H$13,3,FALSE),"")</f>
        <v/>
      </c>
      <c r="G84" s="14" t="str">
        <f>IF(OR(ISBLANK(B84),ISBLANK(C84))=FALSE,VLOOKUP(C84,'Límites CartaControl'!$A$7:$H$13,4,FALSE),"")</f>
        <v/>
      </c>
      <c r="H84" s="14" t="str">
        <f>IF(OR(ISBLANK(B84),ISBLANK(C84))=FALSE,VLOOKUP(C84,'Límites CartaControl'!$A$7:$H$13,6,FALSE),"")</f>
        <v/>
      </c>
      <c r="I84" s="70" t="str">
        <f>IF(OR(ISBLANK(B84),ISBLANK(C84))=FALSE,VLOOKUP(C84,'Límites CartaControl'!$A$7:$H$13,7,FALSE),"")</f>
        <v/>
      </c>
      <c r="J84" s="48"/>
      <c r="K84" s="103"/>
      <c r="L84" s="83"/>
      <c r="M84" s="120"/>
    </row>
    <row r="85" spans="1:13" x14ac:dyDescent="0.25">
      <c r="A85" s="43">
        <v>75</v>
      </c>
      <c r="B85" s="78"/>
      <c r="C85" s="48"/>
      <c r="D85" s="48"/>
      <c r="E85" s="14" t="str">
        <f>IF(OR(ISBLANK(B85),ISBLANK(C85))=FALSE,VLOOKUP(C85,'Límites CartaControl'!$A$7:$H$13,2,FALSE),"")</f>
        <v/>
      </c>
      <c r="F85" s="14" t="str">
        <f>IF(OR(ISBLANK(B85),ISBLANK(C85))=FALSE,VLOOKUP(C85,'Límites CartaControl'!$A$7:$H$13,3,FALSE),"")</f>
        <v/>
      </c>
      <c r="G85" s="14" t="str">
        <f>IF(OR(ISBLANK(B85),ISBLANK(C85))=FALSE,VLOOKUP(C85,'Límites CartaControl'!$A$7:$H$13,4,FALSE),"")</f>
        <v/>
      </c>
      <c r="H85" s="14" t="str">
        <f>IF(OR(ISBLANK(B85),ISBLANK(C85))=FALSE,VLOOKUP(C85,'Límites CartaControl'!$A$7:$H$13,6,FALSE),"")</f>
        <v/>
      </c>
      <c r="I85" s="70" t="str">
        <f>IF(OR(ISBLANK(B85),ISBLANK(C85))=FALSE,VLOOKUP(C85,'Límites CartaControl'!$A$7:$H$13,7,FALSE),"")</f>
        <v/>
      </c>
      <c r="J85" s="48"/>
      <c r="K85" s="103"/>
      <c r="L85" s="83"/>
      <c r="M85" s="120"/>
    </row>
    <row r="86" spans="1:13" x14ac:dyDescent="0.25">
      <c r="A86" s="43">
        <v>76</v>
      </c>
      <c r="B86" s="78"/>
      <c r="C86" s="48"/>
      <c r="D86" s="48"/>
      <c r="E86" s="14" t="str">
        <f>IF(OR(ISBLANK(B86),ISBLANK(C86))=FALSE,VLOOKUP(C86,'Límites CartaControl'!$A$7:$H$13,2,FALSE),"")</f>
        <v/>
      </c>
      <c r="F86" s="14" t="str">
        <f>IF(OR(ISBLANK(B86),ISBLANK(C86))=FALSE,VLOOKUP(C86,'Límites CartaControl'!$A$7:$H$13,3,FALSE),"")</f>
        <v/>
      </c>
      <c r="G86" s="14" t="str">
        <f>IF(OR(ISBLANK(B86),ISBLANK(C86))=FALSE,VLOOKUP(C86,'Límites CartaControl'!$A$7:$H$13,4,FALSE),"")</f>
        <v/>
      </c>
      <c r="H86" s="14" t="str">
        <f>IF(OR(ISBLANK(B86),ISBLANK(C86))=FALSE,VLOOKUP(C86,'Límites CartaControl'!$A$7:$H$13,6,FALSE),"")</f>
        <v/>
      </c>
      <c r="I86" s="70" t="str">
        <f>IF(OR(ISBLANK(B86),ISBLANK(C86))=FALSE,VLOOKUP(C86,'Límites CartaControl'!$A$7:$H$13,7,FALSE),"")</f>
        <v/>
      </c>
      <c r="J86" s="48"/>
      <c r="K86" s="103"/>
      <c r="L86" s="83"/>
      <c r="M86" s="120"/>
    </row>
    <row r="87" spans="1:13" x14ac:dyDescent="0.25">
      <c r="A87" s="43">
        <v>77</v>
      </c>
      <c r="B87" s="78"/>
      <c r="C87" s="48"/>
      <c r="D87" s="48"/>
      <c r="E87" s="14" t="str">
        <f>IF(OR(ISBLANK(B87),ISBLANK(C87))=FALSE,VLOOKUP(C87,'Límites CartaControl'!$A$7:$H$13,2,FALSE),"")</f>
        <v/>
      </c>
      <c r="F87" s="14" t="str">
        <f>IF(OR(ISBLANK(B87),ISBLANK(C87))=FALSE,VLOOKUP(C87,'Límites CartaControl'!$A$7:$H$13,3,FALSE),"")</f>
        <v/>
      </c>
      <c r="G87" s="14" t="str">
        <f>IF(OR(ISBLANK(B87),ISBLANK(C87))=FALSE,VLOOKUP(C87,'Límites CartaControl'!$A$7:$H$13,4,FALSE),"")</f>
        <v/>
      </c>
      <c r="H87" s="14" t="str">
        <f>IF(OR(ISBLANK(B87),ISBLANK(C87))=FALSE,VLOOKUP(C87,'Límites CartaControl'!$A$7:$H$13,6,FALSE),"")</f>
        <v/>
      </c>
      <c r="I87" s="70" t="str">
        <f>IF(OR(ISBLANK(B87),ISBLANK(C87))=FALSE,VLOOKUP(C87,'Límites CartaControl'!$A$7:$H$13,7,FALSE),"")</f>
        <v/>
      </c>
      <c r="J87" s="48"/>
      <c r="K87" s="103"/>
      <c r="L87" s="83"/>
      <c r="M87" s="120"/>
    </row>
    <row r="88" spans="1:13" x14ac:dyDescent="0.25">
      <c r="A88" s="43">
        <v>78</v>
      </c>
      <c r="B88" s="78"/>
      <c r="C88" s="48"/>
      <c r="D88" s="48"/>
      <c r="E88" s="14" t="str">
        <f>IF(OR(ISBLANK(B88),ISBLANK(C88))=FALSE,VLOOKUP(C88,'Límites CartaControl'!$A$7:$H$13,2,FALSE),"")</f>
        <v/>
      </c>
      <c r="F88" s="14" t="str">
        <f>IF(OR(ISBLANK(B88),ISBLANK(C88))=FALSE,VLOOKUP(C88,'Límites CartaControl'!$A$7:$H$13,3,FALSE),"")</f>
        <v/>
      </c>
      <c r="G88" s="14" t="str">
        <f>IF(OR(ISBLANK(B88),ISBLANK(C88))=FALSE,VLOOKUP(C88,'Límites CartaControl'!$A$7:$H$13,4,FALSE),"")</f>
        <v/>
      </c>
      <c r="H88" s="14" t="str">
        <f>IF(OR(ISBLANK(B88),ISBLANK(C88))=FALSE,VLOOKUP(C88,'Límites CartaControl'!$A$7:$H$13,6,FALSE),"")</f>
        <v/>
      </c>
      <c r="I88" s="70" t="str">
        <f>IF(OR(ISBLANK(B88),ISBLANK(C88))=FALSE,VLOOKUP(C88,'Límites CartaControl'!$A$7:$H$13,7,FALSE),"")</f>
        <v/>
      </c>
      <c r="J88" s="48"/>
      <c r="K88" s="103"/>
      <c r="L88" s="83"/>
      <c r="M88" s="120"/>
    </row>
    <row r="89" spans="1:13" x14ac:dyDescent="0.25">
      <c r="A89" s="43">
        <v>79</v>
      </c>
      <c r="B89" s="78"/>
      <c r="C89" s="48"/>
      <c r="D89" s="48"/>
      <c r="E89" s="14" t="str">
        <f>IF(OR(ISBLANK(B89),ISBLANK(C89))=FALSE,VLOOKUP(C89,'Límites CartaControl'!$A$7:$H$13,2,FALSE),"")</f>
        <v/>
      </c>
      <c r="F89" s="14" t="str">
        <f>IF(OR(ISBLANK(B89),ISBLANK(C89))=FALSE,VLOOKUP(C89,'Límites CartaControl'!$A$7:$H$13,3,FALSE),"")</f>
        <v/>
      </c>
      <c r="G89" s="14" t="str">
        <f>IF(OR(ISBLANK(B89),ISBLANK(C89))=FALSE,VLOOKUP(C89,'Límites CartaControl'!$A$7:$H$13,4,FALSE),"")</f>
        <v/>
      </c>
      <c r="H89" s="14" t="str">
        <f>IF(OR(ISBLANK(B89),ISBLANK(C89))=FALSE,VLOOKUP(C89,'Límites CartaControl'!$A$7:$H$13,6,FALSE),"")</f>
        <v/>
      </c>
      <c r="I89" s="70" t="str">
        <f>IF(OR(ISBLANK(B89),ISBLANK(C89))=FALSE,VLOOKUP(C89,'Límites CartaControl'!$A$7:$H$13,7,FALSE),"")</f>
        <v/>
      </c>
      <c r="J89" s="48"/>
      <c r="K89" s="103"/>
      <c r="L89" s="83"/>
      <c r="M89" s="120"/>
    </row>
    <row r="90" spans="1:13" x14ac:dyDescent="0.25">
      <c r="A90" s="43">
        <v>80</v>
      </c>
      <c r="B90" s="78"/>
      <c r="C90" s="48"/>
      <c r="D90" s="48"/>
      <c r="E90" s="14" t="str">
        <f>IF(OR(ISBLANK(B90),ISBLANK(C90))=FALSE,VLOOKUP(C90,'Límites CartaControl'!$A$7:$H$13,2,FALSE),"")</f>
        <v/>
      </c>
      <c r="F90" s="14" t="str">
        <f>IF(OR(ISBLANK(B90),ISBLANK(C90))=FALSE,VLOOKUP(C90,'Límites CartaControl'!$A$7:$H$13,3,FALSE),"")</f>
        <v/>
      </c>
      <c r="G90" s="14" t="str">
        <f>IF(OR(ISBLANK(B90),ISBLANK(C90))=FALSE,VLOOKUP(C90,'Límites CartaControl'!$A$7:$H$13,4,FALSE),"")</f>
        <v/>
      </c>
      <c r="H90" s="14" t="str">
        <f>IF(OR(ISBLANK(B90),ISBLANK(C90))=FALSE,VLOOKUP(C90,'Límites CartaControl'!$A$7:$H$13,6,FALSE),"")</f>
        <v/>
      </c>
      <c r="I90" s="70" t="str">
        <f>IF(OR(ISBLANK(B90),ISBLANK(C90))=FALSE,VLOOKUP(C90,'Límites CartaControl'!$A$7:$H$13,7,FALSE),"")</f>
        <v/>
      </c>
      <c r="J90" s="48"/>
      <c r="K90" s="103"/>
      <c r="L90" s="83"/>
      <c r="M90" s="120"/>
    </row>
    <row r="91" spans="1:13" x14ac:dyDescent="0.25">
      <c r="A91" s="43">
        <v>81</v>
      </c>
      <c r="B91" s="78"/>
      <c r="C91" s="48"/>
      <c r="D91" s="48"/>
      <c r="E91" s="14" t="str">
        <f>IF(OR(ISBLANK(B91),ISBLANK(C91))=FALSE,VLOOKUP(C91,'Límites CartaControl'!$A$7:$H$13,2,FALSE),"")</f>
        <v/>
      </c>
      <c r="F91" s="14" t="str">
        <f>IF(OR(ISBLANK(B91),ISBLANK(C91))=FALSE,VLOOKUP(C91,'Límites CartaControl'!$A$7:$H$13,3,FALSE),"")</f>
        <v/>
      </c>
      <c r="G91" s="14" t="str">
        <f>IF(OR(ISBLANK(B91),ISBLANK(C91))=FALSE,VLOOKUP(C91,'Límites CartaControl'!$A$7:$H$13,4,FALSE),"")</f>
        <v/>
      </c>
      <c r="H91" s="14" t="str">
        <f>IF(OR(ISBLANK(B91),ISBLANK(C91))=FALSE,VLOOKUP(C91,'Límites CartaControl'!$A$7:$H$13,6,FALSE),"")</f>
        <v/>
      </c>
      <c r="I91" s="70" t="str">
        <f>IF(OR(ISBLANK(B91),ISBLANK(C91))=FALSE,VLOOKUP(C91,'Límites CartaControl'!$A$7:$H$13,7,FALSE),"")</f>
        <v/>
      </c>
      <c r="J91" s="48"/>
      <c r="K91" s="103"/>
      <c r="L91" s="83"/>
      <c r="M91" s="120"/>
    </row>
    <row r="92" spans="1:13" x14ac:dyDescent="0.25">
      <c r="A92" s="43">
        <v>82</v>
      </c>
      <c r="B92" s="78"/>
      <c r="C92" s="48"/>
      <c r="D92" s="48"/>
      <c r="E92" s="14" t="str">
        <f>IF(OR(ISBLANK(B92),ISBLANK(C92))=FALSE,VLOOKUP(C92,'Límites CartaControl'!$A$7:$H$13,2,FALSE),"")</f>
        <v/>
      </c>
      <c r="F92" s="14" t="str">
        <f>IF(OR(ISBLANK(B92),ISBLANK(C92))=FALSE,VLOOKUP(C92,'Límites CartaControl'!$A$7:$H$13,3,FALSE),"")</f>
        <v/>
      </c>
      <c r="G92" s="14" t="str">
        <f>IF(OR(ISBLANK(B92),ISBLANK(C92))=FALSE,VLOOKUP(C92,'Límites CartaControl'!$A$7:$H$13,4,FALSE),"")</f>
        <v/>
      </c>
      <c r="H92" s="14" t="str">
        <f>IF(OR(ISBLANK(B92),ISBLANK(C92))=FALSE,VLOOKUP(C92,'Límites CartaControl'!$A$7:$H$13,6,FALSE),"")</f>
        <v/>
      </c>
      <c r="I92" s="70" t="str">
        <f>IF(OR(ISBLANK(B92),ISBLANK(C92))=FALSE,VLOOKUP(C92,'Límites CartaControl'!$A$7:$H$13,7,FALSE),"")</f>
        <v/>
      </c>
      <c r="J92" s="48"/>
      <c r="K92" s="103"/>
      <c r="L92" s="83"/>
      <c r="M92" s="120"/>
    </row>
    <row r="93" spans="1:13" x14ac:dyDescent="0.25">
      <c r="A93" s="43">
        <v>83</v>
      </c>
      <c r="B93" s="78"/>
      <c r="C93" s="48"/>
      <c r="D93" s="48"/>
      <c r="E93" s="14" t="str">
        <f>IF(OR(ISBLANK(B93),ISBLANK(C93))=FALSE,VLOOKUP(C93,'Límites CartaControl'!$A$7:$H$13,2,FALSE),"")</f>
        <v/>
      </c>
      <c r="F93" s="14" t="str">
        <f>IF(OR(ISBLANK(B93),ISBLANK(C93))=FALSE,VLOOKUP(C93,'Límites CartaControl'!$A$7:$H$13,3,FALSE),"")</f>
        <v/>
      </c>
      <c r="G93" s="14" t="str">
        <f>IF(OR(ISBLANK(B93),ISBLANK(C93))=FALSE,VLOOKUP(C93,'Límites CartaControl'!$A$7:$H$13,4,FALSE),"")</f>
        <v/>
      </c>
      <c r="H93" s="14" t="str">
        <f>IF(OR(ISBLANK(B93),ISBLANK(C93))=FALSE,VLOOKUP(C93,'Límites CartaControl'!$A$7:$H$13,6,FALSE),"")</f>
        <v/>
      </c>
      <c r="I93" s="70" t="str">
        <f>IF(OR(ISBLANK(B93),ISBLANK(C93))=FALSE,VLOOKUP(C93,'Límites CartaControl'!$A$7:$H$13,7,FALSE),"")</f>
        <v/>
      </c>
      <c r="J93" s="48"/>
      <c r="K93" s="103"/>
      <c r="L93" s="83"/>
      <c r="M93" s="120"/>
    </row>
    <row r="94" spans="1:13" x14ac:dyDescent="0.25">
      <c r="A94" s="43">
        <v>84</v>
      </c>
      <c r="B94" s="78"/>
      <c r="C94" s="48"/>
      <c r="D94" s="48"/>
      <c r="E94" s="14" t="str">
        <f>IF(OR(ISBLANK(B94),ISBLANK(C94))=FALSE,VLOOKUP(C94,'Límites CartaControl'!$A$7:$H$13,2,FALSE),"")</f>
        <v/>
      </c>
      <c r="F94" s="14" t="str">
        <f>IF(OR(ISBLANK(B94),ISBLANK(C94))=FALSE,VLOOKUP(C94,'Límites CartaControl'!$A$7:$H$13,3,FALSE),"")</f>
        <v/>
      </c>
      <c r="G94" s="14" t="str">
        <f>IF(OR(ISBLANK(B94),ISBLANK(C94))=FALSE,VLOOKUP(C94,'Límites CartaControl'!$A$7:$H$13,4,FALSE),"")</f>
        <v/>
      </c>
      <c r="H94" s="14" t="str">
        <f>IF(OR(ISBLANK(B94),ISBLANK(C94))=FALSE,VLOOKUP(C94,'Límites CartaControl'!$A$7:$H$13,6,FALSE),"")</f>
        <v/>
      </c>
      <c r="I94" s="70" t="str">
        <f>IF(OR(ISBLANK(B94),ISBLANK(C94))=FALSE,VLOOKUP(C94,'Límites CartaControl'!$A$7:$H$13,7,FALSE),"")</f>
        <v/>
      </c>
      <c r="J94" s="48"/>
      <c r="K94" s="103"/>
      <c r="L94" s="83"/>
      <c r="M94" s="120"/>
    </row>
    <row r="95" spans="1:13" x14ac:dyDescent="0.25">
      <c r="A95" s="43">
        <v>85</v>
      </c>
      <c r="B95" s="78"/>
      <c r="C95" s="48"/>
      <c r="D95" s="48"/>
      <c r="E95" s="14" t="str">
        <f>IF(OR(ISBLANK(B95),ISBLANK(C95))=FALSE,VLOOKUP(C95,'Límites CartaControl'!$A$7:$H$13,2,FALSE),"")</f>
        <v/>
      </c>
      <c r="F95" s="14" t="str">
        <f>IF(OR(ISBLANK(B95),ISBLANK(C95))=FALSE,VLOOKUP(C95,'Límites CartaControl'!$A$7:$H$13,3,FALSE),"")</f>
        <v/>
      </c>
      <c r="G95" s="14" t="str">
        <f>IF(OR(ISBLANK(B95),ISBLANK(C95))=FALSE,VLOOKUP(C95,'Límites CartaControl'!$A$7:$H$13,4,FALSE),"")</f>
        <v/>
      </c>
      <c r="H95" s="14" t="str">
        <f>IF(OR(ISBLANK(B95),ISBLANK(C95))=FALSE,VLOOKUP(C95,'Límites CartaControl'!$A$7:$H$13,6,FALSE),"")</f>
        <v/>
      </c>
      <c r="I95" s="70" t="str">
        <f>IF(OR(ISBLANK(B95),ISBLANK(C95))=FALSE,VLOOKUP(C95,'Límites CartaControl'!$A$7:$H$13,7,FALSE),"")</f>
        <v/>
      </c>
      <c r="J95" s="48"/>
      <c r="K95" s="103"/>
      <c r="L95" s="83"/>
      <c r="M95" s="120"/>
    </row>
    <row r="96" spans="1:13" x14ac:dyDescent="0.25">
      <c r="A96" s="43">
        <v>86</v>
      </c>
      <c r="B96" s="78"/>
      <c r="C96" s="48"/>
      <c r="D96" s="48"/>
      <c r="E96" s="14" t="str">
        <f>IF(OR(ISBLANK(B96),ISBLANK(C96))=FALSE,VLOOKUP(C96,'Límites CartaControl'!$A$7:$H$13,2,FALSE),"")</f>
        <v/>
      </c>
      <c r="F96" s="14" t="str">
        <f>IF(OR(ISBLANK(B96),ISBLANK(C96))=FALSE,VLOOKUP(C96,'Límites CartaControl'!$A$7:$H$13,3,FALSE),"")</f>
        <v/>
      </c>
      <c r="G96" s="14" t="str">
        <f>IF(OR(ISBLANK(B96),ISBLANK(C96))=FALSE,VLOOKUP(C96,'Límites CartaControl'!$A$7:$H$13,4,FALSE),"")</f>
        <v/>
      </c>
      <c r="H96" s="14" t="str">
        <f>IF(OR(ISBLANK(B96),ISBLANK(C96))=FALSE,VLOOKUP(C96,'Límites CartaControl'!$A$7:$H$13,6,FALSE),"")</f>
        <v/>
      </c>
      <c r="I96" s="70" t="str">
        <f>IF(OR(ISBLANK(B96),ISBLANK(C96))=FALSE,VLOOKUP(C96,'Límites CartaControl'!$A$7:$H$13,7,FALSE),"")</f>
        <v/>
      </c>
      <c r="J96" s="48"/>
      <c r="K96" s="103"/>
      <c r="L96" s="83"/>
      <c r="M96" s="120"/>
    </row>
    <row r="97" spans="1:13" x14ac:dyDescent="0.25">
      <c r="A97" s="43">
        <v>87</v>
      </c>
      <c r="B97" s="78"/>
      <c r="C97" s="48"/>
      <c r="D97" s="48"/>
      <c r="E97" s="14" t="str">
        <f>IF(OR(ISBLANK(B97),ISBLANK(C97))=FALSE,VLOOKUP(C97,'Límites CartaControl'!$A$7:$H$13,2,FALSE),"")</f>
        <v/>
      </c>
      <c r="F97" s="14" t="str">
        <f>IF(OR(ISBLANK(B97),ISBLANK(C97))=FALSE,VLOOKUP(C97,'Límites CartaControl'!$A$7:$H$13,3,FALSE),"")</f>
        <v/>
      </c>
      <c r="G97" s="14" t="str">
        <f>IF(OR(ISBLANK(B97),ISBLANK(C97))=FALSE,VLOOKUP(C97,'Límites CartaControl'!$A$7:$H$13,4,FALSE),"")</f>
        <v/>
      </c>
      <c r="H97" s="14" t="str">
        <f>IF(OR(ISBLANK(B97),ISBLANK(C97))=FALSE,VLOOKUP(C97,'Límites CartaControl'!$A$7:$H$13,6,FALSE),"")</f>
        <v/>
      </c>
      <c r="I97" s="70" t="str">
        <f>IF(OR(ISBLANK(B97),ISBLANK(C97))=FALSE,VLOOKUP(C97,'Límites CartaControl'!$A$7:$H$13,7,FALSE),"")</f>
        <v/>
      </c>
      <c r="J97" s="48"/>
      <c r="K97" s="103"/>
      <c r="L97" s="83"/>
      <c r="M97" s="120"/>
    </row>
    <row r="98" spans="1:13" x14ac:dyDescent="0.25">
      <c r="A98" s="43">
        <v>88</v>
      </c>
      <c r="B98" s="78"/>
      <c r="C98" s="48"/>
      <c r="D98" s="48"/>
      <c r="E98" s="14" t="str">
        <f>IF(OR(ISBLANK(B98),ISBLANK(C98))=FALSE,VLOOKUP(C98,'Límites CartaControl'!$A$7:$H$13,2,FALSE),"")</f>
        <v/>
      </c>
      <c r="F98" s="14" t="str">
        <f>IF(OR(ISBLANK(B98),ISBLANK(C98))=FALSE,VLOOKUP(C98,'Límites CartaControl'!$A$7:$H$13,3,FALSE),"")</f>
        <v/>
      </c>
      <c r="G98" s="14" t="str">
        <f>IF(OR(ISBLANK(B98),ISBLANK(C98))=FALSE,VLOOKUP(C98,'Límites CartaControl'!$A$7:$H$13,4,FALSE),"")</f>
        <v/>
      </c>
      <c r="H98" s="14" t="str">
        <f>IF(OR(ISBLANK(B98),ISBLANK(C98))=FALSE,VLOOKUP(C98,'Límites CartaControl'!$A$7:$H$13,6,FALSE),"")</f>
        <v/>
      </c>
      <c r="I98" s="70" t="str">
        <f>IF(OR(ISBLANK(B98),ISBLANK(C98))=FALSE,VLOOKUP(C98,'Límites CartaControl'!$A$7:$H$13,7,FALSE),"")</f>
        <v/>
      </c>
      <c r="J98" s="48"/>
      <c r="K98" s="103"/>
      <c r="L98" s="83"/>
      <c r="M98" s="120"/>
    </row>
    <row r="99" spans="1:13" x14ac:dyDescent="0.25">
      <c r="A99" s="43">
        <v>89</v>
      </c>
      <c r="B99" s="78"/>
      <c r="C99" s="48"/>
      <c r="D99" s="48"/>
      <c r="E99" s="14" t="str">
        <f>IF(OR(ISBLANK(B99),ISBLANK(C99))=FALSE,VLOOKUP(C99,'Límites CartaControl'!$A$7:$H$13,2,FALSE),"")</f>
        <v/>
      </c>
      <c r="F99" s="14" t="str">
        <f>IF(OR(ISBLANK(B99),ISBLANK(C99))=FALSE,VLOOKUP(C99,'Límites CartaControl'!$A$7:$H$13,3,FALSE),"")</f>
        <v/>
      </c>
      <c r="G99" s="14" t="str">
        <f>IF(OR(ISBLANK(B99),ISBLANK(C99))=FALSE,VLOOKUP(C99,'Límites CartaControl'!$A$7:$H$13,4,FALSE),"")</f>
        <v/>
      </c>
      <c r="H99" s="14" t="str">
        <f>IF(OR(ISBLANK(B99),ISBLANK(C99))=FALSE,VLOOKUP(C99,'Límites CartaControl'!$A$7:$H$13,6,FALSE),"")</f>
        <v/>
      </c>
      <c r="I99" s="70" t="str">
        <f>IF(OR(ISBLANK(B99),ISBLANK(C99))=FALSE,VLOOKUP(C99,'Límites CartaControl'!$A$7:$H$13,7,FALSE),"")</f>
        <v/>
      </c>
      <c r="J99" s="48"/>
      <c r="K99" s="103"/>
      <c r="L99" s="83"/>
      <c r="M99" s="120"/>
    </row>
    <row r="100" spans="1:13" x14ac:dyDescent="0.25">
      <c r="A100" s="43">
        <v>90</v>
      </c>
      <c r="B100" s="78"/>
      <c r="C100" s="48"/>
      <c r="D100" s="48"/>
      <c r="E100" s="14" t="str">
        <f>IF(OR(ISBLANK(B100),ISBLANK(C100))=FALSE,VLOOKUP(C100,'Límites CartaControl'!$A$7:$H$13,2,FALSE),"")</f>
        <v/>
      </c>
      <c r="F100" s="14" t="str">
        <f>IF(OR(ISBLANK(B100),ISBLANK(C100))=FALSE,VLOOKUP(C100,'Límites CartaControl'!$A$7:$H$13,3,FALSE),"")</f>
        <v/>
      </c>
      <c r="G100" s="14" t="str">
        <f>IF(OR(ISBLANK(B100),ISBLANK(C100))=FALSE,VLOOKUP(C100,'Límites CartaControl'!$A$7:$H$13,4,FALSE),"")</f>
        <v/>
      </c>
      <c r="H100" s="14" t="str">
        <f>IF(OR(ISBLANK(B100),ISBLANK(C100))=FALSE,VLOOKUP(C100,'Límites CartaControl'!$A$7:$H$13,6,FALSE),"")</f>
        <v/>
      </c>
      <c r="I100" s="70" t="str">
        <f>IF(OR(ISBLANK(B100),ISBLANK(C100))=FALSE,VLOOKUP(C100,'Límites CartaControl'!$A$7:$H$13,7,FALSE),"")</f>
        <v/>
      </c>
      <c r="J100" s="48"/>
      <c r="K100" s="103"/>
      <c r="L100" s="83"/>
      <c r="M100" s="120"/>
    </row>
    <row r="101" spans="1:13" x14ac:dyDescent="0.25">
      <c r="A101" s="43">
        <v>91</v>
      </c>
      <c r="B101" s="78"/>
      <c r="C101" s="48"/>
      <c r="D101" s="48"/>
      <c r="E101" s="14" t="str">
        <f>IF(OR(ISBLANK(B101),ISBLANK(C101))=FALSE,VLOOKUP(C101,'Límites CartaControl'!$A$7:$H$13,2,FALSE),"")</f>
        <v/>
      </c>
      <c r="F101" s="14" t="str">
        <f>IF(OR(ISBLANK(B101),ISBLANK(C101))=FALSE,VLOOKUP(C101,'Límites CartaControl'!$A$7:$H$13,3,FALSE),"")</f>
        <v/>
      </c>
      <c r="G101" s="14" t="str">
        <f>IF(OR(ISBLANK(B101),ISBLANK(C101))=FALSE,VLOOKUP(C101,'Límites CartaControl'!$A$7:$H$13,4,FALSE),"")</f>
        <v/>
      </c>
      <c r="H101" s="14" t="str">
        <f>IF(OR(ISBLANK(B101),ISBLANK(C101))=FALSE,VLOOKUP(C101,'Límites CartaControl'!$A$7:$H$13,6,FALSE),"")</f>
        <v/>
      </c>
      <c r="I101" s="70" t="str">
        <f>IF(OR(ISBLANK(B101),ISBLANK(C101))=FALSE,VLOOKUP(C101,'Límites CartaControl'!$A$7:$H$13,7,FALSE),"")</f>
        <v/>
      </c>
      <c r="J101" s="48"/>
      <c r="K101" s="103"/>
      <c r="L101" s="83"/>
      <c r="M101" s="120"/>
    </row>
    <row r="102" spans="1:13" x14ac:dyDescent="0.25">
      <c r="A102" s="43">
        <v>92</v>
      </c>
      <c r="B102" s="78"/>
      <c r="C102" s="48"/>
      <c r="D102" s="48"/>
      <c r="E102" s="14" t="str">
        <f>IF(OR(ISBLANK(B102),ISBLANK(C102))=FALSE,VLOOKUP(C102,'Límites CartaControl'!$A$7:$H$13,2,FALSE),"")</f>
        <v/>
      </c>
      <c r="F102" s="14" t="str">
        <f>IF(OR(ISBLANK(B102),ISBLANK(C102))=FALSE,VLOOKUP(C102,'Límites CartaControl'!$A$7:$H$13,3,FALSE),"")</f>
        <v/>
      </c>
      <c r="G102" s="14" t="str">
        <f>IF(OR(ISBLANK(B102),ISBLANK(C102))=FALSE,VLOOKUP(C102,'Límites CartaControl'!$A$7:$H$13,4,FALSE),"")</f>
        <v/>
      </c>
      <c r="H102" s="14" t="str">
        <f>IF(OR(ISBLANK(B102),ISBLANK(C102))=FALSE,VLOOKUP(C102,'Límites CartaControl'!$A$7:$H$13,6,FALSE),"")</f>
        <v/>
      </c>
      <c r="I102" s="70" t="str">
        <f>IF(OR(ISBLANK(B102),ISBLANK(C102))=FALSE,VLOOKUP(C102,'Límites CartaControl'!$A$7:$H$13,7,FALSE),"")</f>
        <v/>
      </c>
      <c r="J102" s="48"/>
      <c r="K102" s="103"/>
      <c r="L102" s="83"/>
      <c r="M102" s="120"/>
    </row>
    <row r="103" spans="1:13" x14ac:dyDescent="0.25">
      <c r="A103" s="43">
        <v>93</v>
      </c>
      <c r="B103" s="78"/>
      <c r="C103" s="48"/>
      <c r="D103" s="48"/>
      <c r="E103" s="14" t="str">
        <f>IF(OR(ISBLANK(B103),ISBLANK(C103))=FALSE,VLOOKUP(C103,'Límites CartaControl'!$A$7:$H$13,2,FALSE),"")</f>
        <v/>
      </c>
      <c r="F103" s="14" t="str">
        <f>IF(OR(ISBLANK(B103),ISBLANK(C103))=FALSE,VLOOKUP(C103,'Límites CartaControl'!$A$7:$H$13,3,FALSE),"")</f>
        <v/>
      </c>
      <c r="G103" s="14" t="str">
        <f>IF(OR(ISBLANK(B103),ISBLANK(C103))=FALSE,VLOOKUP(C103,'Límites CartaControl'!$A$7:$H$13,4,FALSE),"")</f>
        <v/>
      </c>
      <c r="H103" s="14" t="str">
        <f>IF(OR(ISBLANK(B103),ISBLANK(C103))=FALSE,VLOOKUP(C103,'Límites CartaControl'!$A$7:$H$13,6,FALSE),"")</f>
        <v/>
      </c>
      <c r="I103" s="70" t="str">
        <f>IF(OR(ISBLANK(B103),ISBLANK(C103))=FALSE,VLOOKUP(C103,'Límites CartaControl'!$A$7:$H$13,7,FALSE),"")</f>
        <v/>
      </c>
      <c r="J103" s="48"/>
      <c r="K103" s="103"/>
      <c r="L103" s="83"/>
      <c r="M103" s="120"/>
    </row>
    <row r="104" spans="1:13" x14ac:dyDescent="0.25">
      <c r="A104" s="43">
        <v>94</v>
      </c>
      <c r="B104" s="78"/>
      <c r="C104" s="48"/>
      <c r="D104" s="48"/>
      <c r="E104" s="14" t="str">
        <f>IF(OR(ISBLANK(B104),ISBLANK(C104))=FALSE,VLOOKUP(C104,'Límites CartaControl'!$A$7:$H$13,2,FALSE),"")</f>
        <v/>
      </c>
      <c r="F104" s="14" t="str">
        <f>IF(OR(ISBLANK(B104),ISBLANK(C104))=FALSE,VLOOKUP(C104,'Límites CartaControl'!$A$7:$H$13,3,FALSE),"")</f>
        <v/>
      </c>
      <c r="G104" s="14" t="str">
        <f>IF(OR(ISBLANK(B104),ISBLANK(C104))=FALSE,VLOOKUP(C104,'Límites CartaControl'!$A$7:$H$13,4,FALSE),"")</f>
        <v/>
      </c>
      <c r="H104" s="14" t="str">
        <f>IF(OR(ISBLANK(B104),ISBLANK(C104))=FALSE,VLOOKUP(C104,'Límites CartaControl'!$A$7:$H$13,6,FALSE),"")</f>
        <v/>
      </c>
      <c r="I104" s="70" t="str">
        <f>IF(OR(ISBLANK(B104),ISBLANK(C104))=FALSE,VLOOKUP(C104,'Límites CartaControl'!$A$7:$H$13,7,FALSE),"")</f>
        <v/>
      </c>
      <c r="J104" s="48"/>
      <c r="K104" s="103"/>
      <c r="L104" s="83"/>
      <c r="M104" s="120"/>
    </row>
    <row r="105" spans="1:13" x14ac:dyDescent="0.25">
      <c r="A105" s="43">
        <v>95</v>
      </c>
      <c r="B105" s="78"/>
      <c r="C105" s="48"/>
      <c r="D105" s="48"/>
      <c r="E105" s="14" t="str">
        <f>IF(OR(ISBLANK(B105),ISBLANK(C105))=FALSE,VLOOKUP(C105,'Límites CartaControl'!$A$7:$H$13,2,FALSE),"")</f>
        <v/>
      </c>
      <c r="F105" s="14" t="str">
        <f>IF(OR(ISBLANK(B105),ISBLANK(C105))=FALSE,VLOOKUP(C105,'Límites CartaControl'!$A$7:$H$13,3,FALSE),"")</f>
        <v/>
      </c>
      <c r="G105" s="14" t="str">
        <f>IF(OR(ISBLANK(B105),ISBLANK(C105))=FALSE,VLOOKUP(C105,'Límites CartaControl'!$A$7:$H$13,4,FALSE),"")</f>
        <v/>
      </c>
      <c r="H105" s="14" t="str">
        <f>IF(OR(ISBLANK(B105),ISBLANK(C105))=FALSE,VLOOKUP(C105,'Límites CartaControl'!$A$7:$H$13,6,FALSE),"")</f>
        <v/>
      </c>
      <c r="I105" s="70" t="str">
        <f>IF(OR(ISBLANK(B105),ISBLANK(C105))=FALSE,VLOOKUP(C105,'Límites CartaControl'!$A$7:$H$13,7,FALSE),"")</f>
        <v/>
      </c>
      <c r="J105" s="48"/>
      <c r="K105" s="103"/>
      <c r="L105" s="83"/>
      <c r="M105" s="120"/>
    </row>
    <row r="106" spans="1:13" x14ac:dyDescent="0.25">
      <c r="A106" s="43">
        <v>96</v>
      </c>
      <c r="B106" s="78"/>
      <c r="C106" s="48"/>
      <c r="D106" s="48"/>
      <c r="E106" s="14" t="str">
        <f>IF(OR(ISBLANK(B106),ISBLANK(C106))=FALSE,VLOOKUP(C106,'Límites CartaControl'!$A$7:$H$13,2,FALSE),"")</f>
        <v/>
      </c>
      <c r="F106" s="14" t="str">
        <f>IF(OR(ISBLANK(B106),ISBLANK(C106))=FALSE,VLOOKUP(C106,'Límites CartaControl'!$A$7:$H$13,3,FALSE),"")</f>
        <v/>
      </c>
      <c r="G106" s="14" t="str">
        <f>IF(OR(ISBLANK(B106),ISBLANK(C106))=FALSE,VLOOKUP(C106,'Límites CartaControl'!$A$7:$H$13,4,FALSE),"")</f>
        <v/>
      </c>
      <c r="H106" s="14" t="str">
        <f>IF(OR(ISBLANK(B106),ISBLANK(C106))=FALSE,VLOOKUP(C106,'Límites CartaControl'!$A$7:$H$13,6,FALSE),"")</f>
        <v/>
      </c>
      <c r="I106" s="70" t="str">
        <f>IF(OR(ISBLANK(B106),ISBLANK(C106))=FALSE,VLOOKUP(C106,'Límites CartaControl'!$A$7:$H$13,7,FALSE),"")</f>
        <v/>
      </c>
      <c r="J106" s="48"/>
      <c r="K106" s="103"/>
      <c r="L106" s="83"/>
      <c r="M106" s="120"/>
    </row>
    <row r="107" spans="1:13" x14ac:dyDescent="0.25">
      <c r="A107" s="43">
        <v>97</v>
      </c>
      <c r="B107" s="78"/>
      <c r="C107" s="48"/>
      <c r="D107" s="48"/>
      <c r="E107" s="14" t="str">
        <f>IF(OR(ISBLANK(B107),ISBLANK(C107))=FALSE,VLOOKUP(C107,'Límites CartaControl'!$A$7:$H$13,2,FALSE),"")</f>
        <v/>
      </c>
      <c r="F107" s="14" t="str">
        <f>IF(OR(ISBLANK(B107),ISBLANK(C107))=FALSE,VLOOKUP(C107,'Límites CartaControl'!$A$7:$H$13,3,FALSE),"")</f>
        <v/>
      </c>
      <c r="G107" s="14" t="str">
        <f>IF(OR(ISBLANK(B107),ISBLANK(C107))=FALSE,VLOOKUP(C107,'Límites CartaControl'!$A$7:$H$13,4,FALSE),"")</f>
        <v/>
      </c>
      <c r="H107" s="14" t="str">
        <f>IF(OR(ISBLANK(B107),ISBLANK(C107))=FALSE,VLOOKUP(C107,'Límites CartaControl'!$A$7:$H$13,6,FALSE),"")</f>
        <v/>
      </c>
      <c r="I107" s="70" t="str">
        <f>IF(OR(ISBLANK(B107),ISBLANK(C107))=FALSE,VLOOKUP(C107,'Límites CartaControl'!$A$7:$H$13,7,FALSE),"")</f>
        <v/>
      </c>
      <c r="J107" s="48"/>
      <c r="K107" s="103"/>
      <c r="L107" s="83"/>
      <c r="M107" s="120"/>
    </row>
    <row r="108" spans="1:13" x14ac:dyDescent="0.25">
      <c r="A108" s="43">
        <v>98</v>
      </c>
      <c r="B108" s="78"/>
      <c r="C108" s="48"/>
      <c r="D108" s="48"/>
      <c r="E108" s="14" t="str">
        <f>IF(OR(ISBLANK(B108),ISBLANK(C108))=FALSE,VLOOKUP(C108,'Límites CartaControl'!$A$7:$H$13,2,FALSE),"")</f>
        <v/>
      </c>
      <c r="F108" s="14" t="str">
        <f>IF(OR(ISBLANK(B108),ISBLANK(C108))=FALSE,VLOOKUP(C108,'Límites CartaControl'!$A$7:$H$13,3,FALSE),"")</f>
        <v/>
      </c>
      <c r="G108" s="14" t="str">
        <f>IF(OR(ISBLANK(B108),ISBLANK(C108))=FALSE,VLOOKUP(C108,'Límites CartaControl'!$A$7:$H$13,4,FALSE),"")</f>
        <v/>
      </c>
      <c r="H108" s="14" t="str">
        <f>IF(OR(ISBLANK(B108),ISBLANK(C108))=FALSE,VLOOKUP(C108,'Límites CartaControl'!$A$7:$H$13,6,FALSE),"")</f>
        <v/>
      </c>
      <c r="I108" s="70" t="str">
        <f>IF(OR(ISBLANK(B108),ISBLANK(C108))=FALSE,VLOOKUP(C108,'Límites CartaControl'!$A$7:$H$13,7,FALSE),"")</f>
        <v/>
      </c>
      <c r="J108" s="48"/>
      <c r="K108" s="103"/>
      <c r="L108" s="83"/>
      <c r="M108" s="120"/>
    </row>
    <row r="109" spans="1:13" x14ac:dyDescent="0.25">
      <c r="A109" s="43">
        <v>99</v>
      </c>
      <c r="B109" s="78"/>
      <c r="C109" s="48"/>
      <c r="D109" s="48"/>
      <c r="E109" s="14" t="str">
        <f>IF(OR(ISBLANK(B109),ISBLANK(C109))=FALSE,VLOOKUP(C109,'Límites CartaControl'!$A$7:$H$13,2,FALSE),"")</f>
        <v/>
      </c>
      <c r="F109" s="14" t="str">
        <f>IF(OR(ISBLANK(B109),ISBLANK(C109))=FALSE,VLOOKUP(C109,'Límites CartaControl'!$A$7:$H$13,3,FALSE),"")</f>
        <v/>
      </c>
      <c r="G109" s="14" t="str">
        <f>IF(OR(ISBLANK(B109),ISBLANK(C109))=FALSE,VLOOKUP(C109,'Límites CartaControl'!$A$7:$H$13,4,FALSE),"")</f>
        <v/>
      </c>
      <c r="H109" s="14" t="str">
        <f>IF(OR(ISBLANK(B109),ISBLANK(C109))=FALSE,VLOOKUP(C109,'Límites CartaControl'!$A$7:$H$13,6,FALSE),"")</f>
        <v/>
      </c>
      <c r="I109" s="70" t="str">
        <f>IF(OR(ISBLANK(B109),ISBLANK(C109))=FALSE,VLOOKUP(C109,'Límites CartaControl'!$A$7:$H$13,7,FALSE),"")</f>
        <v/>
      </c>
      <c r="J109" s="48"/>
      <c r="K109" s="103"/>
      <c r="L109" s="83"/>
      <c r="M109" s="120"/>
    </row>
    <row r="110" spans="1:13" x14ac:dyDescent="0.25">
      <c r="A110" s="43">
        <v>100</v>
      </c>
      <c r="B110" s="78"/>
      <c r="C110" s="48"/>
      <c r="D110" s="48"/>
      <c r="E110" s="14" t="str">
        <f>IF(OR(ISBLANK(B110),ISBLANK(C110))=FALSE,VLOOKUP(C110,'Límites CartaControl'!$A$7:$H$13,2,FALSE),"")</f>
        <v/>
      </c>
      <c r="F110" s="14" t="str">
        <f>IF(OR(ISBLANK(B110),ISBLANK(C110))=FALSE,VLOOKUP(C110,'Límites CartaControl'!$A$7:$H$13,3,FALSE),"")</f>
        <v/>
      </c>
      <c r="G110" s="14" t="str">
        <f>IF(OR(ISBLANK(B110),ISBLANK(C110))=FALSE,VLOOKUP(C110,'Límites CartaControl'!$A$7:$H$13,4,FALSE),"")</f>
        <v/>
      </c>
      <c r="H110" s="14" t="str">
        <f>IF(OR(ISBLANK(B110),ISBLANK(C110))=FALSE,VLOOKUP(C110,'Límites CartaControl'!$A$7:$H$13,6,FALSE),"")</f>
        <v/>
      </c>
      <c r="I110" s="70" t="str">
        <f>IF(OR(ISBLANK(B110),ISBLANK(C110))=FALSE,VLOOKUP(C110,'Límites CartaControl'!$A$7:$H$13,7,FALSE),"")</f>
        <v/>
      </c>
      <c r="J110" s="48"/>
      <c r="K110" s="103"/>
      <c r="L110" s="83"/>
      <c r="M110" s="120"/>
    </row>
    <row r="111" spans="1:13" x14ac:dyDescent="0.25">
      <c r="A111" s="43">
        <v>101</v>
      </c>
      <c r="B111" s="78"/>
      <c r="C111" s="48"/>
      <c r="D111" s="48"/>
      <c r="E111" s="14" t="str">
        <f>IF(OR(ISBLANK(B111),ISBLANK(C111))=FALSE,VLOOKUP(C111,'Límites CartaControl'!$A$7:$H$13,2,FALSE),"")</f>
        <v/>
      </c>
      <c r="F111" s="14" t="str">
        <f>IF(OR(ISBLANK(B111),ISBLANK(C111))=FALSE,VLOOKUP(C111,'Límites CartaControl'!$A$7:$H$13,3,FALSE),"")</f>
        <v/>
      </c>
      <c r="G111" s="14" t="str">
        <f>IF(OR(ISBLANK(B111),ISBLANK(C111))=FALSE,VLOOKUP(C111,'Límites CartaControl'!$A$7:$H$13,4,FALSE),"")</f>
        <v/>
      </c>
      <c r="H111" s="14" t="str">
        <f>IF(OR(ISBLANK(B111),ISBLANK(C111))=FALSE,VLOOKUP(C111,'Límites CartaControl'!$A$7:$H$13,6,FALSE),"")</f>
        <v/>
      </c>
      <c r="I111" s="70" t="str">
        <f>IF(OR(ISBLANK(B111),ISBLANK(C111))=FALSE,VLOOKUP(C111,'Límites CartaControl'!$A$7:$H$13,7,FALSE),"")</f>
        <v/>
      </c>
      <c r="J111" s="48"/>
      <c r="K111" s="103"/>
      <c r="L111" s="83"/>
      <c r="M111" s="120"/>
    </row>
    <row r="112" spans="1:13" x14ac:dyDescent="0.25">
      <c r="A112" s="43">
        <v>102</v>
      </c>
      <c r="B112" s="78"/>
      <c r="C112" s="48"/>
      <c r="D112" s="48"/>
      <c r="E112" s="14" t="str">
        <f>IF(OR(ISBLANK(B112),ISBLANK(C112))=FALSE,VLOOKUP(C112,'Límites CartaControl'!$A$7:$H$13,2,FALSE),"")</f>
        <v/>
      </c>
      <c r="F112" s="14" t="str">
        <f>IF(OR(ISBLANK(B112),ISBLANK(C112))=FALSE,VLOOKUP(C112,'Límites CartaControl'!$A$7:$H$13,3,FALSE),"")</f>
        <v/>
      </c>
      <c r="G112" s="14" t="str">
        <f>IF(OR(ISBLANK(B112),ISBLANK(C112))=FALSE,VLOOKUP(C112,'Límites CartaControl'!$A$7:$H$13,4,FALSE),"")</f>
        <v/>
      </c>
      <c r="H112" s="14" t="str">
        <f>IF(OR(ISBLANK(B112),ISBLANK(C112))=FALSE,VLOOKUP(C112,'Límites CartaControl'!$A$7:$H$13,6,FALSE),"")</f>
        <v/>
      </c>
      <c r="I112" s="70" t="str">
        <f>IF(OR(ISBLANK(B112),ISBLANK(C112))=FALSE,VLOOKUP(C112,'Límites CartaControl'!$A$7:$H$13,7,FALSE),"")</f>
        <v/>
      </c>
      <c r="J112" s="48"/>
      <c r="K112" s="103"/>
      <c r="L112" s="83"/>
      <c r="M112" s="120"/>
    </row>
    <row r="113" spans="1:13" x14ac:dyDescent="0.25">
      <c r="A113" s="43">
        <v>103</v>
      </c>
      <c r="B113" s="78"/>
      <c r="C113" s="48"/>
      <c r="D113" s="48"/>
      <c r="E113" s="14" t="str">
        <f>IF(OR(ISBLANK(B113),ISBLANK(C113))=FALSE,VLOOKUP(C113,'Límites CartaControl'!$A$7:$H$13,2,FALSE),"")</f>
        <v/>
      </c>
      <c r="F113" s="14" t="str">
        <f>IF(OR(ISBLANK(B113),ISBLANK(C113))=FALSE,VLOOKUP(C113,'Límites CartaControl'!$A$7:$H$13,3,FALSE),"")</f>
        <v/>
      </c>
      <c r="G113" s="14" t="str">
        <f>IF(OR(ISBLANK(B113),ISBLANK(C113))=FALSE,VLOOKUP(C113,'Límites CartaControl'!$A$7:$H$13,4,FALSE),"")</f>
        <v/>
      </c>
      <c r="H113" s="14" t="str">
        <f>IF(OR(ISBLANK(B113),ISBLANK(C113))=FALSE,VLOOKUP(C113,'Límites CartaControl'!$A$7:$H$13,6,FALSE),"")</f>
        <v/>
      </c>
      <c r="I113" s="70" t="str">
        <f>IF(OR(ISBLANK(B113),ISBLANK(C113))=FALSE,VLOOKUP(C113,'Límites CartaControl'!$A$7:$H$13,7,FALSE),"")</f>
        <v/>
      </c>
      <c r="J113" s="48"/>
      <c r="K113" s="103"/>
      <c r="L113" s="83"/>
      <c r="M113" s="120"/>
    </row>
    <row r="114" spans="1:13" x14ac:dyDescent="0.25">
      <c r="A114" s="43">
        <v>104</v>
      </c>
      <c r="B114" s="78"/>
      <c r="C114" s="48"/>
      <c r="D114" s="48"/>
      <c r="E114" s="14" t="str">
        <f>IF(OR(ISBLANK(B114),ISBLANK(C114))=FALSE,VLOOKUP(C114,'Límites CartaControl'!$A$7:$H$13,2,FALSE),"")</f>
        <v/>
      </c>
      <c r="F114" s="14" t="str">
        <f>IF(OR(ISBLANK(B114),ISBLANK(C114))=FALSE,VLOOKUP(C114,'Límites CartaControl'!$A$7:$H$13,3,FALSE),"")</f>
        <v/>
      </c>
      <c r="G114" s="14" t="str">
        <f>IF(OR(ISBLANK(B114),ISBLANK(C114))=FALSE,VLOOKUP(C114,'Límites CartaControl'!$A$7:$H$13,4,FALSE),"")</f>
        <v/>
      </c>
      <c r="H114" s="14" t="str">
        <f>IF(OR(ISBLANK(B114),ISBLANK(C114))=FALSE,VLOOKUP(C114,'Límites CartaControl'!$A$7:$H$13,6,FALSE),"")</f>
        <v/>
      </c>
      <c r="I114" s="70" t="str">
        <f>IF(OR(ISBLANK(B114),ISBLANK(C114))=FALSE,VLOOKUP(C114,'Límites CartaControl'!$A$7:$H$13,7,FALSE),"")</f>
        <v/>
      </c>
      <c r="J114" s="48"/>
      <c r="K114" s="103"/>
      <c r="L114" s="83"/>
      <c r="M114" s="120"/>
    </row>
    <row r="115" spans="1:13" x14ac:dyDescent="0.25">
      <c r="A115" s="43">
        <v>105</v>
      </c>
      <c r="B115" s="78"/>
      <c r="C115" s="48"/>
      <c r="D115" s="48"/>
      <c r="E115" s="14" t="str">
        <f>IF(OR(ISBLANK(B115),ISBLANK(C115))=FALSE,VLOOKUP(C115,'Límites CartaControl'!$A$7:$H$13,2,FALSE),"")</f>
        <v/>
      </c>
      <c r="F115" s="14" t="str">
        <f>IF(OR(ISBLANK(B115),ISBLANK(C115))=FALSE,VLOOKUP(C115,'Límites CartaControl'!$A$7:$H$13,3,FALSE),"")</f>
        <v/>
      </c>
      <c r="G115" s="14" t="str">
        <f>IF(OR(ISBLANK(B115),ISBLANK(C115))=FALSE,VLOOKUP(C115,'Límites CartaControl'!$A$7:$H$13,4,FALSE),"")</f>
        <v/>
      </c>
      <c r="H115" s="14" t="str">
        <f>IF(OR(ISBLANK(B115),ISBLANK(C115))=FALSE,VLOOKUP(C115,'Límites CartaControl'!$A$7:$H$13,6,FALSE),"")</f>
        <v/>
      </c>
      <c r="I115" s="70" t="str">
        <f>IF(OR(ISBLANK(B115),ISBLANK(C115))=FALSE,VLOOKUP(C115,'Límites CartaControl'!$A$7:$H$13,7,FALSE),"")</f>
        <v/>
      </c>
      <c r="J115" s="48"/>
      <c r="K115" s="103"/>
      <c r="L115" s="83"/>
      <c r="M115" s="120"/>
    </row>
    <row r="116" spans="1:13" x14ac:dyDescent="0.25">
      <c r="A116" s="43">
        <v>106</v>
      </c>
      <c r="B116" s="78"/>
      <c r="C116" s="48"/>
      <c r="D116" s="48"/>
      <c r="E116" s="14" t="str">
        <f>IF(OR(ISBLANK(B116),ISBLANK(C116))=FALSE,VLOOKUP(C116,'Límites CartaControl'!$A$7:$H$13,2,FALSE),"")</f>
        <v/>
      </c>
      <c r="F116" s="14" t="str">
        <f>IF(OR(ISBLANK(B116),ISBLANK(C116))=FALSE,VLOOKUP(C116,'Límites CartaControl'!$A$7:$H$13,3,FALSE),"")</f>
        <v/>
      </c>
      <c r="G116" s="14" t="str">
        <f>IF(OR(ISBLANK(B116),ISBLANK(C116))=FALSE,VLOOKUP(C116,'Límites CartaControl'!$A$7:$H$13,4,FALSE),"")</f>
        <v/>
      </c>
      <c r="H116" s="14" t="str">
        <f>IF(OR(ISBLANK(B116),ISBLANK(C116))=FALSE,VLOOKUP(C116,'Límites CartaControl'!$A$7:$H$13,6,FALSE),"")</f>
        <v/>
      </c>
      <c r="I116" s="70" t="str">
        <f>IF(OR(ISBLANK(B116),ISBLANK(C116))=FALSE,VLOOKUP(C116,'Límites CartaControl'!$A$7:$H$13,7,FALSE),"")</f>
        <v/>
      </c>
      <c r="J116" s="48"/>
      <c r="K116" s="103"/>
      <c r="L116" s="83"/>
      <c r="M116" s="120"/>
    </row>
    <row r="117" spans="1:13" x14ac:dyDescent="0.25">
      <c r="A117" s="43">
        <v>107</v>
      </c>
      <c r="B117" s="78"/>
      <c r="C117" s="48"/>
      <c r="D117" s="48"/>
      <c r="E117" s="14" t="str">
        <f>IF(OR(ISBLANK(B117),ISBLANK(C117))=FALSE,VLOOKUP(C117,'Límites CartaControl'!$A$7:$H$13,2,FALSE),"")</f>
        <v/>
      </c>
      <c r="F117" s="14" t="str">
        <f>IF(OR(ISBLANK(B117),ISBLANK(C117))=FALSE,VLOOKUP(C117,'Límites CartaControl'!$A$7:$H$13,3,FALSE),"")</f>
        <v/>
      </c>
      <c r="G117" s="14" t="str">
        <f>IF(OR(ISBLANK(B117),ISBLANK(C117))=FALSE,VLOOKUP(C117,'Límites CartaControl'!$A$7:$H$13,4,FALSE),"")</f>
        <v/>
      </c>
      <c r="H117" s="14" t="str">
        <f>IF(OR(ISBLANK(B117),ISBLANK(C117))=FALSE,VLOOKUP(C117,'Límites CartaControl'!$A$7:$H$13,6,FALSE),"")</f>
        <v/>
      </c>
      <c r="I117" s="70" t="str">
        <f>IF(OR(ISBLANK(B117),ISBLANK(C117))=FALSE,VLOOKUP(C117,'Límites CartaControl'!$A$7:$H$13,7,FALSE),"")</f>
        <v/>
      </c>
      <c r="J117" s="48"/>
      <c r="K117" s="103"/>
      <c r="L117" s="83"/>
      <c r="M117" s="120"/>
    </row>
    <row r="118" spans="1:13" x14ac:dyDescent="0.25">
      <c r="A118" s="43">
        <v>108</v>
      </c>
      <c r="B118" s="78"/>
      <c r="C118" s="48"/>
      <c r="D118" s="48"/>
      <c r="E118" s="14" t="str">
        <f>IF(OR(ISBLANK(B118),ISBLANK(C118))=FALSE,VLOOKUP(C118,'Límites CartaControl'!$A$7:$H$13,2,FALSE),"")</f>
        <v/>
      </c>
      <c r="F118" s="14" t="str">
        <f>IF(OR(ISBLANK(B118),ISBLANK(C118))=FALSE,VLOOKUP(C118,'Límites CartaControl'!$A$7:$H$13,3,FALSE),"")</f>
        <v/>
      </c>
      <c r="G118" s="14" t="str">
        <f>IF(OR(ISBLANK(B118),ISBLANK(C118))=FALSE,VLOOKUP(C118,'Límites CartaControl'!$A$7:$H$13,4,FALSE),"")</f>
        <v/>
      </c>
      <c r="H118" s="14" t="str">
        <f>IF(OR(ISBLANK(B118),ISBLANK(C118))=FALSE,VLOOKUP(C118,'Límites CartaControl'!$A$7:$H$13,6,FALSE),"")</f>
        <v/>
      </c>
      <c r="I118" s="70" t="str">
        <f>IF(OR(ISBLANK(B118),ISBLANK(C118))=FALSE,VLOOKUP(C118,'Límites CartaControl'!$A$7:$H$13,7,FALSE),"")</f>
        <v/>
      </c>
      <c r="J118" s="48"/>
      <c r="K118" s="103"/>
      <c r="L118" s="83"/>
      <c r="M118" s="120"/>
    </row>
    <row r="119" spans="1:13" x14ac:dyDescent="0.25">
      <c r="A119" s="43">
        <v>109</v>
      </c>
      <c r="B119" s="78"/>
      <c r="C119" s="48"/>
      <c r="D119" s="48"/>
      <c r="E119" s="14" t="str">
        <f>IF(OR(ISBLANK(B119),ISBLANK(C119))=FALSE,VLOOKUP(C119,'Límites CartaControl'!$A$7:$H$13,2,FALSE),"")</f>
        <v/>
      </c>
      <c r="F119" s="14" t="str">
        <f>IF(OR(ISBLANK(B119),ISBLANK(C119))=FALSE,VLOOKUP(C119,'Límites CartaControl'!$A$7:$H$13,3,FALSE),"")</f>
        <v/>
      </c>
      <c r="G119" s="14" t="str">
        <f>IF(OR(ISBLANK(B119),ISBLANK(C119))=FALSE,VLOOKUP(C119,'Límites CartaControl'!$A$7:$H$13,4,FALSE),"")</f>
        <v/>
      </c>
      <c r="H119" s="14" t="str">
        <f>IF(OR(ISBLANK(B119),ISBLANK(C119))=FALSE,VLOOKUP(C119,'Límites CartaControl'!$A$7:$H$13,6,FALSE),"")</f>
        <v/>
      </c>
      <c r="I119" s="70" t="str">
        <f>IF(OR(ISBLANK(B119),ISBLANK(C119))=FALSE,VLOOKUP(C119,'Límites CartaControl'!$A$7:$H$13,7,FALSE),"")</f>
        <v/>
      </c>
      <c r="J119" s="48"/>
      <c r="K119" s="103"/>
      <c r="L119" s="83"/>
      <c r="M119" s="120"/>
    </row>
    <row r="120" spans="1:13" x14ac:dyDescent="0.25">
      <c r="A120" s="43">
        <v>110</v>
      </c>
      <c r="B120" s="78"/>
      <c r="C120" s="48"/>
      <c r="D120" s="48"/>
      <c r="E120" s="14" t="str">
        <f>IF(OR(ISBLANK(B120),ISBLANK(C120))=FALSE,VLOOKUP(C120,'Límites CartaControl'!$A$7:$H$13,2,FALSE),"")</f>
        <v/>
      </c>
      <c r="F120" s="14" t="str">
        <f>IF(OR(ISBLANK(B120),ISBLANK(C120))=FALSE,VLOOKUP(C120,'Límites CartaControl'!$A$7:$H$13,3,FALSE),"")</f>
        <v/>
      </c>
      <c r="G120" s="14" t="str">
        <f>IF(OR(ISBLANK(B120),ISBLANK(C120))=FALSE,VLOOKUP(C120,'Límites CartaControl'!$A$7:$H$13,4,FALSE),"")</f>
        <v/>
      </c>
      <c r="H120" s="14" t="str">
        <f>IF(OR(ISBLANK(B120),ISBLANK(C120))=FALSE,VLOOKUP(C120,'Límites CartaControl'!$A$7:$H$13,6,FALSE),"")</f>
        <v/>
      </c>
      <c r="I120" s="70" t="str">
        <f>IF(OR(ISBLANK(B120),ISBLANK(C120))=FALSE,VLOOKUP(C120,'Límites CartaControl'!$A$7:$H$13,7,FALSE),"")</f>
        <v/>
      </c>
      <c r="J120" s="48"/>
      <c r="K120" s="103"/>
      <c r="L120" s="83"/>
      <c r="M120" s="120"/>
    </row>
    <row r="121" spans="1:13" x14ac:dyDescent="0.25">
      <c r="A121" s="43">
        <v>111</v>
      </c>
      <c r="B121" s="78"/>
      <c r="C121" s="48"/>
      <c r="D121" s="48"/>
      <c r="E121" s="14" t="str">
        <f>IF(OR(ISBLANK(B121),ISBLANK(C121))=FALSE,VLOOKUP(C121,'Límites CartaControl'!$A$7:$H$13,2,FALSE),"")</f>
        <v/>
      </c>
      <c r="F121" s="14" t="str">
        <f>IF(OR(ISBLANK(B121),ISBLANK(C121))=FALSE,VLOOKUP(C121,'Límites CartaControl'!$A$7:$H$13,3,FALSE),"")</f>
        <v/>
      </c>
      <c r="G121" s="14" t="str">
        <f>IF(OR(ISBLANK(B121),ISBLANK(C121))=FALSE,VLOOKUP(C121,'Límites CartaControl'!$A$7:$H$13,4,FALSE),"")</f>
        <v/>
      </c>
      <c r="H121" s="14" t="str">
        <f>IF(OR(ISBLANK(B121),ISBLANK(C121))=FALSE,VLOOKUP(C121,'Límites CartaControl'!$A$7:$H$13,6,FALSE),"")</f>
        <v/>
      </c>
      <c r="I121" s="70" t="str">
        <f>IF(OR(ISBLANK(B121),ISBLANK(C121))=FALSE,VLOOKUP(C121,'Límites CartaControl'!$A$7:$H$13,7,FALSE),"")</f>
        <v/>
      </c>
      <c r="J121" s="48"/>
      <c r="K121" s="103"/>
      <c r="L121" s="83"/>
      <c r="M121" s="120"/>
    </row>
    <row r="122" spans="1:13" x14ac:dyDescent="0.25">
      <c r="A122" s="43">
        <v>112</v>
      </c>
      <c r="B122" s="78"/>
      <c r="C122" s="48"/>
      <c r="D122" s="48"/>
      <c r="E122" s="14" t="str">
        <f>IF(OR(ISBLANK(B122),ISBLANK(C122))=FALSE,VLOOKUP(C122,'Límites CartaControl'!$A$7:$H$13,2,FALSE),"")</f>
        <v/>
      </c>
      <c r="F122" s="14" t="str">
        <f>IF(OR(ISBLANK(B122),ISBLANK(C122))=FALSE,VLOOKUP(C122,'Límites CartaControl'!$A$7:$H$13,3,FALSE),"")</f>
        <v/>
      </c>
      <c r="G122" s="14" t="str">
        <f>IF(OR(ISBLANK(B122),ISBLANK(C122))=FALSE,VLOOKUP(C122,'Límites CartaControl'!$A$7:$H$13,4,FALSE),"")</f>
        <v/>
      </c>
      <c r="H122" s="14" t="str">
        <f>IF(OR(ISBLANK(B122),ISBLANK(C122))=FALSE,VLOOKUP(C122,'Límites CartaControl'!$A$7:$H$13,6,FALSE),"")</f>
        <v/>
      </c>
      <c r="I122" s="70" t="str">
        <f>IF(OR(ISBLANK(B122),ISBLANK(C122))=FALSE,VLOOKUP(C122,'Límites CartaControl'!$A$7:$H$13,7,FALSE),"")</f>
        <v/>
      </c>
      <c r="J122" s="48"/>
      <c r="K122" s="103"/>
      <c r="L122" s="83"/>
      <c r="M122" s="120"/>
    </row>
    <row r="123" spans="1:13" x14ac:dyDescent="0.25">
      <c r="A123" s="43">
        <v>113</v>
      </c>
      <c r="B123" s="78"/>
      <c r="C123" s="48"/>
      <c r="D123" s="48"/>
      <c r="E123" s="14" t="str">
        <f>IF(OR(ISBLANK(B123),ISBLANK(C123))=FALSE,VLOOKUP(C123,'Límites CartaControl'!$A$7:$H$13,2,FALSE),"")</f>
        <v/>
      </c>
      <c r="F123" s="14" t="str">
        <f>IF(OR(ISBLANK(B123),ISBLANK(C123))=FALSE,VLOOKUP(C123,'Límites CartaControl'!$A$7:$H$13,3,FALSE),"")</f>
        <v/>
      </c>
      <c r="G123" s="14" t="str">
        <f>IF(OR(ISBLANK(B123),ISBLANK(C123))=FALSE,VLOOKUP(C123,'Límites CartaControl'!$A$7:$H$13,4,FALSE),"")</f>
        <v/>
      </c>
      <c r="H123" s="14" t="str">
        <f>IF(OR(ISBLANK(B123),ISBLANK(C123))=FALSE,VLOOKUP(C123,'Límites CartaControl'!$A$7:$H$13,6,FALSE),"")</f>
        <v/>
      </c>
      <c r="I123" s="70" t="str">
        <f>IF(OR(ISBLANK(B123),ISBLANK(C123))=FALSE,VLOOKUP(C123,'Límites CartaControl'!$A$7:$H$13,7,FALSE),"")</f>
        <v/>
      </c>
      <c r="J123" s="48"/>
      <c r="K123" s="103"/>
      <c r="L123" s="83"/>
      <c r="M123" s="120"/>
    </row>
    <row r="124" spans="1:13" x14ac:dyDescent="0.25">
      <c r="A124" s="43">
        <v>114</v>
      </c>
      <c r="B124" s="78"/>
      <c r="C124" s="48"/>
      <c r="D124" s="48"/>
      <c r="E124" s="14" t="str">
        <f>IF(OR(ISBLANK(B124),ISBLANK(C124))=FALSE,VLOOKUP(C124,'Límites CartaControl'!$A$7:$H$13,2,FALSE),"")</f>
        <v/>
      </c>
      <c r="F124" s="14" t="str">
        <f>IF(OR(ISBLANK(B124),ISBLANK(C124))=FALSE,VLOOKUP(C124,'Límites CartaControl'!$A$7:$H$13,3,FALSE),"")</f>
        <v/>
      </c>
      <c r="G124" s="14" t="str">
        <f>IF(OR(ISBLANK(B124),ISBLANK(C124))=FALSE,VLOOKUP(C124,'Límites CartaControl'!$A$7:$H$13,4,FALSE),"")</f>
        <v/>
      </c>
      <c r="H124" s="14" t="str">
        <f>IF(OR(ISBLANK(B124),ISBLANK(C124))=FALSE,VLOOKUP(C124,'Límites CartaControl'!$A$7:$H$13,6,FALSE),"")</f>
        <v/>
      </c>
      <c r="I124" s="70" t="str">
        <f>IF(OR(ISBLANK(B124),ISBLANK(C124))=FALSE,VLOOKUP(C124,'Límites CartaControl'!$A$7:$H$13,7,FALSE),"")</f>
        <v/>
      </c>
      <c r="J124" s="48"/>
      <c r="K124" s="103"/>
      <c r="L124" s="83"/>
      <c r="M124" s="120"/>
    </row>
    <row r="125" spans="1:13" x14ac:dyDescent="0.25">
      <c r="A125" s="43">
        <v>115</v>
      </c>
      <c r="B125" s="78"/>
      <c r="C125" s="48"/>
      <c r="D125" s="48"/>
      <c r="E125" s="14" t="str">
        <f>IF(OR(ISBLANK(B125),ISBLANK(C125))=FALSE,VLOOKUP(C125,'Límites CartaControl'!$A$7:$H$13,2,FALSE),"")</f>
        <v/>
      </c>
      <c r="F125" s="14" t="str">
        <f>IF(OR(ISBLANK(B125),ISBLANK(C125))=FALSE,VLOOKUP(C125,'Límites CartaControl'!$A$7:$H$13,3,FALSE),"")</f>
        <v/>
      </c>
      <c r="G125" s="14" t="str">
        <f>IF(OR(ISBLANK(B125),ISBLANK(C125))=FALSE,VLOOKUP(C125,'Límites CartaControl'!$A$7:$H$13,4,FALSE),"")</f>
        <v/>
      </c>
      <c r="H125" s="14" t="str">
        <f>IF(OR(ISBLANK(B125),ISBLANK(C125))=FALSE,VLOOKUP(C125,'Límites CartaControl'!$A$7:$H$13,6,FALSE),"")</f>
        <v/>
      </c>
      <c r="I125" s="70" t="str">
        <f>IF(OR(ISBLANK(B125),ISBLANK(C125))=FALSE,VLOOKUP(C125,'Límites CartaControl'!$A$7:$H$13,7,FALSE),"")</f>
        <v/>
      </c>
      <c r="J125" s="48"/>
      <c r="K125" s="103"/>
      <c r="L125" s="83"/>
      <c r="M125" s="120"/>
    </row>
    <row r="126" spans="1:13" x14ac:dyDescent="0.25">
      <c r="A126" s="43">
        <v>116</v>
      </c>
      <c r="B126" s="78"/>
      <c r="C126" s="48"/>
      <c r="D126" s="48"/>
      <c r="E126" s="14" t="str">
        <f>IF(OR(ISBLANK(B126),ISBLANK(C126))=FALSE,VLOOKUP(C126,'Límites CartaControl'!$A$7:$H$13,2,FALSE),"")</f>
        <v/>
      </c>
      <c r="F126" s="14" t="str">
        <f>IF(OR(ISBLANK(B126),ISBLANK(C126))=FALSE,VLOOKUP(C126,'Límites CartaControl'!$A$7:$H$13,3,FALSE),"")</f>
        <v/>
      </c>
      <c r="G126" s="14" t="str">
        <f>IF(OR(ISBLANK(B126),ISBLANK(C126))=FALSE,VLOOKUP(C126,'Límites CartaControl'!$A$7:$H$13,4,FALSE),"")</f>
        <v/>
      </c>
      <c r="H126" s="14" t="str">
        <f>IF(OR(ISBLANK(B126),ISBLANK(C126))=FALSE,VLOOKUP(C126,'Límites CartaControl'!$A$7:$H$13,6,FALSE),"")</f>
        <v/>
      </c>
      <c r="I126" s="70" t="str">
        <f>IF(OR(ISBLANK(B126),ISBLANK(C126))=FALSE,VLOOKUP(C126,'Límites CartaControl'!$A$7:$H$13,7,FALSE),"")</f>
        <v/>
      </c>
      <c r="J126" s="48"/>
      <c r="K126" s="103"/>
      <c r="L126" s="83"/>
      <c r="M126" s="120"/>
    </row>
    <row r="127" spans="1:13" x14ac:dyDescent="0.25">
      <c r="A127" s="43">
        <v>117</v>
      </c>
      <c r="B127" s="78"/>
      <c r="C127" s="48"/>
      <c r="D127" s="48"/>
      <c r="E127" s="14" t="str">
        <f>IF(OR(ISBLANK(B127),ISBLANK(C127))=FALSE,VLOOKUP(C127,'Límites CartaControl'!$A$7:$H$13,2,FALSE),"")</f>
        <v/>
      </c>
      <c r="F127" s="14" t="str">
        <f>IF(OR(ISBLANK(B127),ISBLANK(C127))=FALSE,VLOOKUP(C127,'Límites CartaControl'!$A$7:$H$13,3,FALSE),"")</f>
        <v/>
      </c>
      <c r="G127" s="14" t="str">
        <f>IF(OR(ISBLANK(B127),ISBLANK(C127))=FALSE,VLOOKUP(C127,'Límites CartaControl'!$A$7:$H$13,4,FALSE),"")</f>
        <v/>
      </c>
      <c r="H127" s="14" t="str">
        <f>IF(OR(ISBLANK(B127),ISBLANK(C127))=FALSE,VLOOKUP(C127,'Límites CartaControl'!$A$7:$H$13,6,FALSE),"")</f>
        <v/>
      </c>
      <c r="I127" s="70" t="str">
        <f>IF(OR(ISBLANK(B127),ISBLANK(C127))=FALSE,VLOOKUP(C127,'Límites CartaControl'!$A$7:$H$13,7,FALSE),"")</f>
        <v/>
      </c>
      <c r="J127" s="48"/>
      <c r="K127" s="103"/>
      <c r="L127" s="83"/>
      <c r="M127" s="120"/>
    </row>
    <row r="128" spans="1:13" x14ac:dyDescent="0.25">
      <c r="A128" s="43">
        <v>118</v>
      </c>
      <c r="B128" s="78"/>
      <c r="C128" s="48"/>
      <c r="D128" s="48"/>
      <c r="E128" s="14" t="str">
        <f>IF(OR(ISBLANK(B128),ISBLANK(C128))=FALSE,VLOOKUP(C128,'Límites CartaControl'!$A$7:$H$13,2,FALSE),"")</f>
        <v/>
      </c>
      <c r="F128" s="14" t="str">
        <f>IF(OR(ISBLANK(B128),ISBLANK(C128))=FALSE,VLOOKUP(C128,'Límites CartaControl'!$A$7:$H$13,3,FALSE),"")</f>
        <v/>
      </c>
      <c r="G128" s="14" t="str">
        <f>IF(OR(ISBLANK(B128),ISBLANK(C128))=FALSE,VLOOKUP(C128,'Límites CartaControl'!$A$7:$H$13,4,FALSE),"")</f>
        <v/>
      </c>
      <c r="H128" s="14" t="str">
        <f>IF(OR(ISBLANK(B128),ISBLANK(C128))=FALSE,VLOOKUP(C128,'Límites CartaControl'!$A$7:$H$13,6,FALSE),"")</f>
        <v/>
      </c>
      <c r="I128" s="70" t="str">
        <f>IF(OR(ISBLANK(B128),ISBLANK(C128))=FALSE,VLOOKUP(C128,'Límites CartaControl'!$A$7:$H$13,7,FALSE),"")</f>
        <v/>
      </c>
      <c r="J128" s="48"/>
      <c r="K128" s="103"/>
      <c r="L128" s="83"/>
      <c r="M128" s="120"/>
    </row>
    <row r="129" spans="1:13" x14ac:dyDescent="0.25">
      <c r="A129" s="43">
        <v>119</v>
      </c>
      <c r="B129" s="78"/>
      <c r="C129" s="48"/>
      <c r="D129" s="48"/>
      <c r="E129" s="14" t="str">
        <f>IF(OR(ISBLANK(B129),ISBLANK(C129))=FALSE,VLOOKUP(C129,'Límites CartaControl'!$A$7:$H$13,2,FALSE),"")</f>
        <v/>
      </c>
      <c r="F129" s="14" t="str">
        <f>IF(OR(ISBLANK(B129),ISBLANK(C129))=FALSE,VLOOKUP(C129,'Límites CartaControl'!$A$7:$H$13,3,FALSE),"")</f>
        <v/>
      </c>
      <c r="G129" s="14" t="str">
        <f>IF(OR(ISBLANK(B129),ISBLANK(C129))=FALSE,VLOOKUP(C129,'Límites CartaControl'!$A$7:$H$13,4,FALSE),"")</f>
        <v/>
      </c>
      <c r="H129" s="14" t="str">
        <f>IF(OR(ISBLANK(B129),ISBLANK(C129))=FALSE,VLOOKUP(C129,'Límites CartaControl'!$A$7:$H$13,6,FALSE),"")</f>
        <v/>
      </c>
      <c r="I129" s="70" t="str">
        <f>IF(OR(ISBLANK(B129),ISBLANK(C129))=FALSE,VLOOKUP(C129,'Límites CartaControl'!$A$7:$H$13,7,FALSE),"")</f>
        <v/>
      </c>
      <c r="J129" s="48"/>
      <c r="K129" s="103"/>
      <c r="L129" s="83"/>
      <c r="M129" s="120"/>
    </row>
    <row r="130" spans="1:13" x14ac:dyDescent="0.25">
      <c r="A130" s="43">
        <v>120</v>
      </c>
      <c r="B130" s="78"/>
      <c r="C130" s="48"/>
      <c r="D130" s="48"/>
      <c r="E130" s="14" t="str">
        <f>IF(OR(ISBLANK(B130),ISBLANK(C130))=FALSE,VLOOKUP(C130,'Límites CartaControl'!$A$7:$H$13,2,FALSE),"")</f>
        <v/>
      </c>
      <c r="F130" s="14" t="str">
        <f>IF(OR(ISBLANK(B130),ISBLANK(C130))=FALSE,VLOOKUP(C130,'Límites CartaControl'!$A$7:$H$13,3,FALSE),"")</f>
        <v/>
      </c>
      <c r="G130" s="14" t="str">
        <f>IF(OR(ISBLANK(B130),ISBLANK(C130))=FALSE,VLOOKUP(C130,'Límites CartaControl'!$A$7:$H$13,4,FALSE),"")</f>
        <v/>
      </c>
      <c r="H130" s="14" t="str">
        <f>IF(OR(ISBLANK(B130),ISBLANK(C130))=FALSE,VLOOKUP(C130,'Límites CartaControl'!$A$7:$H$13,6,FALSE),"")</f>
        <v/>
      </c>
      <c r="I130" s="70" t="str">
        <f>IF(OR(ISBLANK(B130),ISBLANK(C130))=FALSE,VLOOKUP(C130,'Límites CartaControl'!$A$7:$H$13,7,FALSE),"")</f>
        <v/>
      </c>
      <c r="J130" s="48"/>
      <c r="K130" s="103"/>
      <c r="L130" s="83"/>
      <c r="M130" s="120"/>
    </row>
    <row r="131" spans="1:13" x14ac:dyDescent="0.25">
      <c r="A131" s="43">
        <v>121</v>
      </c>
      <c r="B131" s="78"/>
      <c r="C131" s="48"/>
      <c r="D131" s="48"/>
      <c r="E131" s="14" t="str">
        <f>IF(OR(ISBLANK(B131),ISBLANK(C131))=FALSE,VLOOKUP(C131,'Límites CartaControl'!$A$7:$H$13,2,FALSE),"")</f>
        <v/>
      </c>
      <c r="F131" s="14" t="str">
        <f>IF(OR(ISBLANK(B131),ISBLANK(C131))=FALSE,VLOOKUP(C131,'Límites CartaControl'!$A$7:$H$13,3,FALSE),"")</f>
        <v/>
      </c>
      <c r="G131" s="14" t="str">
        <f>IF(OR(ISBLANK(B131),ISBLANK(C131))=FALSE,VLOOKUP(C131,'Límites CartaControl'!$A$7:$H$13,4,FALSE),"")</f>
        <v/>
      </c>
      <c r="H131" s="14" t="str">
        <f>IF(OR(ISBLANK(B131),ISBLANK(C131))=FALSE,VLOOKUP(C131,'Límites CartaControl'!$A$7:$H$13,6,FALSE),"")</f>
        <v/>
      </c>
      <c r="I131" s="70" t="str">
        <f>IF(OR(ISBLANK(B131),ISBLANK(C131))=FALSE,VLOOKUP(C131,'Límites CartaControl'!$A$7:$H$13,7,FALSE),"")</f>
        <v/>
      </c>
      <c r="J131" s="48"/>
      <c r="K131" s="103"/>
      <c r="L131" s="83"/>
      <c r="M131" s="120"/>
    </row>
    <row r="132" spans="1:13" x14ac:dyDescent="0.25">
      <c r="A132" s="43">
        <v>122</v>
      </c>
      <c r="B132" s="78"/>
      <c r="C132" s="48"/>
      <c r="D132" s="48"/>
      <c r="E132" s="14" t="str">
        <f>IF(OR(ISBLANK(B132),ISBLANK(C132))=FALSE,VLOOKUP(C132,'Límites CartaControl'!$A$7:$H$13,2,FALSE),"")</f>
        <v/>
      </c>
      <c r="F132" s="14" t="str">
        <f>IF(OR(ISBLANK(B132),ISBLANK(C132))=FALSE,VLOOKUP(C132,'Límites CartaControl'!$A$7:$H$13,3,FALSE),"")</f>
        <v/>
      </c>
      <c r="G132" s="14" t="str">
        <f>IF(OR(ISBLANK(B132),ISBLANK(C132))=FALSE,VLOOKUP(C132,'Límites CartaControl'!$A$7:$H$13,4,FALSE),"")</f>
        <v/>
      </c>
      <c r="H132" s="14" t="str">
        <f>IF(OR(ISBLANK(B132),ISBLANK(C132))=FALSE,VLOOKUP(C132,'Límites CartaControl'!$A$7:$H$13,6,FALSE),"")</f>
        <v/>
      </c>
      <c r="I132" s="70" t="str">
        <f>IF(OR(ISBLANK(B132),ISBLANK(C132))=FALSE,VLOOKUP(C132,'Límites CartaControl'!$A$7:$H$13,7,FALSE),"")</f>
        <v/>
      </c>
      <c r="J132" s="48"/>
      <c r="K132" s="103"/>
      <c r="L132" s="83"/>
      <c r="M132" s="120"/>
    </row>
    <row r="133" spans="1:13" x14ac:dyDescent="0.25">
      <c r="A133" s="43">
        <v>123</v>
      </c>
      <c r="B133" s="78"/>
      <c r="C133" s="48"/>
      <c r="D133" s="48"/>
      <c r="E133" s="14" t="str">
        <f>IF(OR(ISBLANK(B133),ISBLANK(C133))=FALSE,VLOOKUP(C133,'Límites CartaControl'!$A$7:$H$13,2,FALSE),"")</f>
        <v/>
      </c>
      <c r="F133" s="14" t="str">
        <f>IF(OR(ISBLANK(B133),ISBLANK(C133))=FALSE,VLOOKUP(C133,'Límites CartaControl'!$A$7:$H$13,3,FALSE),"")</f>
        <v/>
      </c>
      <c r="G133" s="14" t="str">
        <f>IF(OR(ISBLANK(B133),ISBLANK(C133))=FALSE,VLOOKUP(C133,'Límites CartaControl'!$A$7:$H$13,4,FALSE),"")</f>
        <v/>
      </c>
      <c r="H133" s="14" t="str">
        <f>IF(OR(ISBLANK(B133),ISBLANK(C133))=FALSE,VLOOKUP(C133,'Límites CartaControl'!$A$7:$H$13,6,FALSE),"")</f>
        <v/>
      </c>
      <c r="I133" s="70" t="str">
        <f>IF(OR(ISBLANK(B133),ISBLANK(C133))=FALSE,VLOOKUP(C133,'Límites CartaControl'!$A$7:$H$13,7,FALSE),"")</f>
        <v/>
      </c>
      <c r="J133" s="48"/>
      <c r="K133" s="103"/>
      <c r="L133" s="83"/>
      <c r="M133" s="120"/>
    </row>
    <row r="134" spans="1:13" x14ac:dyDescent="0.25">
      <c r="A134" s="43">
        <v>124</v>
      </c>
      <c r="B134" s="78"/>
      <c r="C134" s="48"/>
      <c r="D134" s="48"/>
      <c r="E134" s="14" t="str">
        <f>IF(OR(ISBLANK(B134),ISBLANK(C134))=FALSE,VLOOKUP(C134,'Límites CartaControl'!$A$7:$H$13,2,FALSE),"")</f>
        <v/>
      </c>
      <c r="F134" s="14" t="str">
        <f>IF(OR(ISBLANK(B134),ISBLANK(C134))=FALSE,VLOOKUP(C134,'Límites CartaControl'!$A$7:$H$13,3,FALSE),"")</f>
        <v/>
      </c>
      <c r="G134" s="14" t="str">
        <f>IF(OR(ISBLANK(B134),ISBLANK(C134))=FALSE,VLOOKUP(C134,'Límites CartaControl'!$A$7:$H$13,4,FALSE),"")</f>
        <v/>
      </c>
      <c r="H134" s="14" t="str">
        <f>IF(OR(ISBLANK(B134),ISBLANK(C134))=FALSE,VLOOKUP(C134,'Límites CartaControl'!$A$7:$H$13,6,FALSE),"")</f>
        <v/>
      </c>
      <c r="I134" s="70" t="str">
        <f>IF(OR(ISBLANK(B134),ISBLANK(C134))=FALSE,VLOOKUP(C134,'Límites CartaControl'!$A$7:$H$13,7,FALSE),"")</f>
        <v/>
      </c>
      <c r="J134" s="48"/>
      <c r="K134" s="103"/>
      <c r="L134" s="83"/>
      <c r="M134" s="120"/>
    </row>
    <row r="135" spans="1:13" x14ac:dyDescent="0.25">
      <c r="A135" s="43">
        <v>125</v>
      </c>
      <c r="B135" s="78"/>
      <c r="C135" s="48"/>
      <c r="D135" s="48"/>
      <c r="E135" s="14" t="str">
        <f>IF(OR(ISBLANK(B135),ISBLANK(C135))=FALSE,VLOOKUP(C135,'Límites CartaControl'!$A$7:$H$13,2,FALSE),"")</f>
        <v/>
      </c>
      <c r="F135" s="14" t="str">
        <f>IF(OR(ISBLANK(B135),ISBLANK(C135))=FALSE,VLOOKUP(C135,'Límites CartaControl'!$A$7:$H$13,3,FALSE),"")</f>
        <v/>
      </c>
      <c r="G135" s="14" t="str">
        <f>IF(OR(ISBLANK(B135),ISBLANK(C135))=FALSE,VLOOKUP(C135,'Límites CartaControl'!$A$7:$H$13,4,FALSE),"")</f>
        <v/>
      </c>
      <c r="H135" s="14" t="str">
        <f>IF(OR(ISBLANK(B135),ISBLANK(C135))=FALSE,VLOOKUP(C135,'Límites CartaControl'!$A$7:$H$13,6,FALSE),"")</f>
        <v/>
      </c>
      <c r="I135" s="70" t="str">
        <f>IF(OR(ISBLANK(B135),ISBLANK(C135))=FALSE,VLOOKUP(C135,'Límites CartaControl'!$A$7:$H$13,7,FALSE),"")</f>
        <v/>
      </c>
      <c r="J135" s="48"/>
      <c r="K135" s="103"/>
      <c r="L135" s="83"/>
      <c r="M135" s="120"/>
    </row>
    <row r="136" spans="1:13" x14ac:dyDescent="0.25">
      <c r="A136" s="43">
        <v>126</v>
      </c>
      <c r="B136" s="78"/>
      <c r="C136" s="48"/>
      <c r="D136" s="48"/>
      <c r="E136" s="14" t="str">
        <f>IF(OR(ISBLANK(B136),ISBLANK(C136))=FALSE,VLOOKUP(C136,'Límites CartaControl'!$A$7:$H$13,2,FALSE),"")</f>
        <v/>
      </c>
      <c r="F136" s="14" t="str">
        <f>IF(OR(ISBLANK(B136),ISBLANK(C136))=FALSE,VLOOKUP(C136,'Límites CartaControl'!$A$7:$H$13,3,FALSE),"")</f>
        <v/>
      </c>
      <c r="G136" s="14" t="str">
        <f>IF(OR(ISBLANK(B136),ISBLANK(C136))=FALSE,VLOOKUP(C136,'Límites CartaControl'!$A$7:$H$13,4,FALSE),"")</f>
        <v/>
      </c>
      <c r="H136" s="14" t="str">
        <f>IF(OR(ISBLANK(B136),ISBLANK(C136))=FALSE,VLOOKUP(C136,'Límites CartaControl'!$A$7:$H$13,6,FALSE),"")</f>
        <v/>
      </c>
      <c r="I136" s="70" t="str">
        <f>IF(OR(ISBLANK(B136),ISBLANK(C136))=FALSE,VLOOKUP(C136,'Límites CartaControl'!$A$7:$H$13,7,FALSE),"")</f>
        <v/>
      </c>
      <c r="J136" s="48"/>
      <c r="K136" s="103"/>
      <c r="L136" s="83"/>
      <c r="M136" s="120"/>
    </row>
    <row r="137" spans="1:13" x14ac:dyDescent="0.25">
      <c r="A137" s="43">
        <v>127</v>
      </c>
      <c r="B137" s="78"/>
      <c r="C137" s="48"/>
      <c r="D137" s="48"/>
      <c r="E137" s="14" t="str">
        <f>IF(OR(ISBLANK(B137),ISBLANK(C137))=FALSE,VLOOKUP(C137,'Límites CartaControl'!$A$7:$H$13,2,FALSE),"")</f>
        <v/>
      </c>
      <c r="F137" s="14" t="str">
        <f>IF(OR(ISBLANK(B137),ISBLANK(C137))=FALSE,VLOOKUP(C137,'Límites CartaControl'!$A$7:$H$13,3,FALSE),"")</f>
        <v/>
      </c>
      <c r="G137" s="14" t="str">
        <f>IF(OR(ISBLANK(B137),ISBLANK(C137))=FALSE,VLOOKUP(C137,'Límites CartaControl'!$A$7:$H$13,4,FALSE),"")</f>
        <v/>
      </c>
      <c r="H137" s="14" t="str">
        <f>IF(OR(ISBLANK(B137),ISBLANK(C137))=FALSE,VLOOKUP(C137,'Límites CartaControl'!$A$7:$H$13,6,FALSE),"")</f>
        <v/>
      </c>
      <c r="I137" s="70" t="str">
        <f>IF(OR(ISBLANK(B137),ISBLANK(C137))=FALSE,VLOOKUP(C137,'Límites CartaControl'!$A$7:$H$13,7,FALSE),"")</f>
        <v/>
      </c>
      <c r="J137" s="48"/>
      <c r="K137" s="103"/>
      <c r="L137" s="83"/>
      <c r="M137" s="120"/>
    </row>
    <row r="138" spans="1:13" x14ac:dyDescent="0.25">
      <c r="A138" s="43">
        <v>128</v>
      </c>
      <c r="B138" s="78"/>
      <c r="C138" s="48"/>
      <c r="D138" s="48"/>
      <c r="E138" s="14" t="str">
        <f>IF(OR(ISBLANK(B138),ISBLANK(C138))=FALSE,VLOOKUP(C138,'Límites CartaControl'!$A$7:$H$13,2,FALSE),"")</f>
        <v/>
      </c>
      <c r="F138" s="14" t="str">
        <f>IF(OR(ISBLANK(B138),ISBLANK(C138))=FALSE,VLOOKUP(C138,'Límites CartaControl'!$A$7:$H$13,3,FALSE),"")</f>
        <v/>
      </c>
      <c r="G138" s="14" t="str">
        <f>IF(OR(ISBLANK(B138),ISBLANK(C138))=FALSE,VLOOKUP(C138,'Límites CartaControl'!$A$7:$H$13,4,FALSE),"")</f>
        <v/>
      </c>
      <c r="H138" s="14" t="str">
        <f>IF(OR(ISBLANK(B138),ISBLANK(C138))=FALSE,VLOOKUP(C138,'Límites CartaControl'!$A$7:$H$13,6,FALSE),"")</f>
        <v/>
      </c>
      <c r="I138" s="70" t="str">
        <f>IF(OR(ISBLANK(B138),ISBLANK(C138))=FALSE,VLOOKUP(C138,'Límites CartaControl'!$A$7:$H$13,7,FALSE),"")</f>
        <v/>
      </c>
      <c r="J138" s="48"/>
      <c r="K138" s="103"/>
      <c r="L138" s="83"/>
      <c r="M138" s="120"/>
    </row>
    <row r="139" spans="1:13" x14ac:dyDescent="0.25">
      <c r="A139" s="43">
        <v>129</v>
      </c>
      <c r="B139" s="78"/>
      <c r="C139" s="48"/>
      <c r="D139" s="48"/>
      <c r="E139" s="14" t="str">
        <f>IF(OR(ISBLANK(B139),ISBLANK(C139))=FALSE,VLOOKUP(C139,'Límites CartaControl'!$A$7:$H$13,2,FALSE),"")</f>
        <v/>
      </c>
      <c r="F139" s="14" t="str">
        <f>IF(OR(ISBLANK(B139),ISBLANK(C139))=FALSE,VLOOKUP(C139,'Límites CartaControl'!$A$7:$H$13,3,FALSE),"")</f>
        <v/>
      </c>
      <c r="G139" s="14" t="str">
        <f>IF(OR(ISBLANK(B139),ISBLANK(C139))=FALSE,VLOOKUP(C139,'Límites CartaControl'!$A$7:$H$13,4,FALSE),"")</f>
        <v/>
      </c>
      <c r="H139" s="14" t="str">
        <f>IF(OR(ISBLANK(B139),ISBLANK(C139))=FALSE,VLOOKUP(C139,'Límites CartaControl'!$A$7:$H$13,6,FALSE),"")</f>
        <v/>
      </c>
      <c r="I139" s="70" t="str">
        <f>IF(OR(ISBLANK(B139),ISBLANK(C139))=FALSE,VLOOKUP(C139,'Límites CartaControl'!$A$7:$H$13,7,FALSE),"")</f>
        <v/>
      </c>
      <c r="J139" s="48"/>
      <c r="K139" s="103"/>
      <c r="L139" s="83"/>
      <c r="M139" s="120"/>
    </row>
    <row r="140" spans="1:13" x14ac:dyDescent="0.25">
      <c r="A140" s="43">
        <v>130</v>
      </c>
      <c r="B140" s="78"/>
      <c r="C140" s="48"/>
      <c r="D140" s="48"/>
      <c r="E140" s="14" t="str">
        <f>IF(OR(ISBLANK(B140),ISBLANK(C140))=FALSE,VLOOKUP(C140,'Límites CartaControl'!$A$7:$H$13,2,FALSE),"")</f>
        <v/>
      </c>
      <c r="F140" s="14" t="str">
        <f>IF(OR(ISBLANK(B140),ISBLANK(C140))=FALSE,VLOOKUP(C140,'Límites CartaControl'!$A$7:$H$13,3,FALSE),"")</f>
        <v/>
      </c>
      <c r="G140" s="14" t="str">
        <f>IF(OR(ISBLANK(B140),ISBLANK(C140))=FALSE,VLOOKUP(C140,'Límites CartaControl'!$A$7:$H$13,4,FALSE),"")</f>
        <v/>
      </c>
      <c r="H140" s="14" t="str">
        <f>IF(OR(ISBLANK(B140),ISBLANK(C140))=FALSE,VLOOKUP(C140,'Límites CartaControl'!$A$7:$H$13,6,FALSE),"")</f>
        <v/>
      </c>
      <c r="I140" s="70" t="str">
        <f>IF(OR(ISBLANK(B140),ISBLANK(C140))=FALSE,VLOOKUP(C140,'Límites CartaControl'!$A$7:$H$13,7,FALSE),"")</f>
        <v/>
      </c>
      <c r="J140" s="48"/>
      <c r="K140" s="103"/>
      <c r="L140" s="83"/>
      <c r="M140" s="120"/>
    </row>
    <row r="141" spans="1:13" x14ac:dyDescent="0.25">
      <c r="A141" s="43">
        <v>131</v>
      </c>
      <c r="B141" s="78"/>
      <c r="C141" s="48"/>
      <c r="D141" s="48"/>
      <c r="E141" s="14" t="str">
        <f>IF(OR(ISBLANK(B141),ISBLANK(C141))=FALSE,VLOOKUP(C141,'Límites CartaControl'!$A$7:$H$13,2,FALSE),"")</f>
        <v/>
      </c>
      <c r="F141" s="14" t="str">
        <f>IF(OR(ISBLANK(B141),ISBLANK(C141))=FALSE,VLOOKUP(C141,'Límites CartaControl'!$A$7:$H$13,3,FALSE),"")</f>
        <v/>
      </c>
      <c r="G141" s="14" t="str">
        <f>IF(OR(ISBLANK(B141),ISBLANK(C141))=FALSE,VLOOKUP(C141,'Límites CartaControl'!$A$7:$H$13,4,FALSE),"")</f>
        <v/>
      </c>
      <c r="H141" s="14" t="str">
        <f>IF(OR(ISBLANK(B141),ISBLANK(C141))=FALSE,VLOOKUP(C141,'Límites CartaControl'!$A$7:$H$13,6,FALSE),"")</f>
        <v/>
      </c>
      <c r="I141" s="70" t="str">
        <f>IF(OR(ISBLANK(B141),ISBLANK(C141))=FALSE,VLOOKUP(C141,'Límites CartaControl'!$A$7:$H$13,7,FALSE),"")</f>
        <v/>
      </c>
      <c r="J141" s="48"/>
      <c r="K141" s="103"/>
      <c r="L141" s="83"/>
      <c r="M141" s="120"/>
    </row>
    <row r="142" spans="1:13" x14ac:dyDescent="0.25">
      <c r="A142" s="43">
        <v>132</v>
      </c>
      <c r="B142" s="78"/>
      <c r="C142" s="48"/>
      <c r="D142" s="48"/>
      <c r="E142" s="14" t="str">
        <f>IF(OR(ISBLANK(B142),ISBLANK(C142))=FALSE,VLOOKUP(C142,'Límites CartaControl'!$A$7:$H$13,2,FALSE),"")</f>
        <v/>
      </c>
      <c r="F142" s="14" t="str">
        <f>IF(OR(ISBLANK(B142),ISBLANK(C142))=FALSE,VLOOKUP(C142,'Límites CartaControl'!$A$7:$H$13,3,FALSE),"")</f>
        <v/>
      </c>
      <c r="G142" s="14" t="str">
        <f>IF(OR(ISBLANK(B142),ISBLANK(C142))=FALSE,VLOOKUP(C142,'Límites CartaControl'!$A$7:$H$13,4,FALSE),"")</f>
        <v/>
      </c>
      <c r="H142" s="14" t="str">
        <f>IF(OR(ISBLANK(B142),ISBLANK(C142))=FALSE,VLOOKUP(C142,'Límites CartaControl'!$A$7:$H$13,6,FALSE),"")</f>
        <v/>
      </c>
      <c r="I142" s="70" t="str">
        <f>IF(OR(ISBLANK(B142),ISBLANK(C142))=FALSE,VLOOKUP(C142,'Límites CartaControl'!$A$7:$H$13,7,FALSE),"")</f>
        <v/>
      </c>
      <c r="J142" s="48"/>
      <c r="K142" s="103"/>
      <c r="L142" s="83"/>
      <c r="M142" s="120"/>
    </row>
    <row r="143" spans="1:13" x14ac:dyDescent="0.25">
      <c r="A143" s="43">
        <v>133</v>
      </c>
      <c r="B143" s="78"/>
      <c r="C143" s="48"/>
      <c r="D143" s="48"/>
      <c r="E143" s="14" t="str">
        <f>IF(OR(ISBLANK(B143),ISBLANK(C143))=FALSE,VLOOKUP(C143,'Límites CartaControl'!$A$7:$H$13,2,FALSE),"")</f>
        <v/>
      </c>
      <c r="F143" s="14" t="str">
        <f>IF(OR(ISBLANK(B143),ISBLANK(C143))=FALSE,VLOOKUP(C143,'Límites CartaControl'!$A$7:$H$13,3,FALSE),"")</f>
        <v/>
      </c>
      <c r="G143" s="14" t="str">
        <f>IF(OR(ISBLANK(B143),ISBLANK(C143))=FALSE,VLOOKUP(C143,'Límites CartaControl'!$A$7:$H$13,4,FALSE),"")</f>
        <v/>
      </c>
      <c r="H143" s="14" t="str">
        <f>IF(OR(ISBLANK(B143),ISBLANK(C143))=FALSE,VLOOKUP(C143,'Límites CartaControl'!$A$7:$H$13,6,FALSE),"")</f>
        <v/>
      </c>
      <c r="I143" s="70" t="str">
        <f>IF(OR(ISBLANK(B143),ISBLANK(C143))=FALSE,VLOOKUP(C143,'Límites CartaControl'!$A$7:$H$13,7,FALSE),"")</f>
        <v/>
      </c>
      <c r="J143" s="48"/>
      <c r="K143" s="103"/>
      <c r="L143" s="83"/>
      <c r="M143" s="120"/>
    </row>
    <row r="144" spans="1:13" x14ac:dyDescent="0.25">
      <c r="A144" s="43">
        <v>134</v>
      </c>
      <c r="B144" s="78"/>
      <c r="C144" s="48"/>
      <c r="D144" s="48"/>
      <c r="E144" s="14" t="str">
        <f>IF(OR(ISBLANK(B144),ISBLANK(C144))=FALSE,VLOOKUP(C144,'Límites CartaControl'!$A$7:$H$13,2,FALSE),"")</f>
        <v/>
      </c>
      <c r="F144" s="14" t="str">
        <f>IF(OR(ISBLANK(B144),ISBLANK(C144))=FALSE,VLOOKUP(C144,'Límites CartaControl'!$A$7:$H$13,3,FALSE),"")</f>
        <v/>
      </c>
      <c r="G144" s="14" t="str">
        <f>IF(OR(ISBLANK(B144),ISBLANK(C144))=FALSE,VLOOKUP(C144,'Límites CartaControl'!$A$7:$H$13,4,FALSE),"")</f>
        <v/>
      </c>
      <c r="H144" s="14" t="str">
        <f>IF(OR(ISBLANK(B144),ISBLANK(C144))=FALSE,VLOOKUP(C144,'Límites CartaControl'!$A$7:$H$13,6,FALSE),"")</f>
        <v/>
      </c>
      <c r="I144" s="70" t="str">
        <f>IF(OR(ISBLANK(B144),ISBLANK(C144))=FALSE,VLOOKUP(C144,'Límites CartaControl'!$A$7:$H$13,7,FALSE),"")</f>
        <v/>
      </c>
      <c r="J144" s="48"/>
      <c r="K144" s="103"/>
      <c r="L144" s="83"/>
      <c r="M144" s="120"/>
    </row>
    <row r="145" spans="1:13" x14ac:dyDescent="0.25">
      <c r="A145" s="43">
        <v>135</v>
      </c>
      <c r="B145" s="78"/>
      <c r="C145" s="48"/>
      <c r="D145" s="48"/>
      <c r="E145" s="14" t="str">
        <f>IF(OR(ISBLANK(B145),ISBLANK(C145))=FALSE,VLOOKUP(C145,'Límites CartaControl'!$A$7:$H$13,2,FALSE),"")</f>
        <v/>
      </c>
      <c r="F145" s="14" t="str">
        <f>IF(OR(ISBLANK(B145),ISBLANK(C145))=FALSE,VLOOKUP(C145,'Límites CartaControl'!$A$7:$H$13,3,FALSE),"")</f>
        <v/>
      </c>
      <c r="G145" s="14" t="str">
        <f>IF(OR(ISBLANK(B145),ISBLANK(C145))=FALSE,VLOOKUP(C145,'Límites CartaControl'!$A$7:$H$13,4,FALSE),"")</f>
        <v/>
      </c>
      <c r="H145" s="14" t="str">
        <f>IF(OR(ISBLANK(B145),ISBLANK(C145))=FALSE,VLOOKUP(C145,'Límites CartaControl'!$A$7:$H$13,6,FALSE),"")</f>
        <v/>
      </c>
      <c r="I145" s="70" t="str">
        <f>IF(OR(ISBLANK(B145),ISBLANK(C145))=FALSE,VLOOKUP(C145,'Límites CartaControl'!$A$7:$H$13,7,FALSE),"")</f>
        <v/>
      </c>
      <c r="J145" s="48"/>
      <c r="K145" s="103"/>
      <c r="L145" s="83"/>
      <c r="M145" s="120"/>
    </row>
    <row r="146" spans="1:13" x14ac:dyDescent="0.25">
      <c r="A146" s="43">
        <v>136</v>
      </c>
      <c r="B146" s="78"/>
      <c r="C146" s="48"/>
      <c r="D146" s="48"/>
      <c r="E146" s="14" t="str">
        <f>IF(OR(ISBLANK(B146),ISBLANK(C146))=FALSE,VLOOKUP(C146,'Límites CartaControl'!$A$7:$H$13,2,FALSE),"")</f>
        <v/>
      </c>
      <c r="F146" s="14" t="str">
        <f>IF(OR(ISBLANK(B146),ISBLANK(C146))=FALSE,VLOOKUP(C146,'Límites CartaControl'!$A$7:$H$13,3,FALSE),"")</f>
        <v/>
      </c>
      <c r="G146" s="14" t="str">
        <f>IF(OR(ISBLANK(B146),ISBLANK(C146))=FALSE,VLOOKUP(C146,'Límites CartaControl'!$A$7:$H$13,4,FALSE),"")</f>
        <v/>
      </c>
      <c r="H146" s="14" t="str">
        <f>IF(OR(ISBLANK(B146),ISBLANK(C146))=FALSE,VLOOKUP(C146,'Límites CartaControl'!$A$7:$H$13,6,FALSE),"")</f>
        <v/>
      </c>
      <c r="I146" s="70" t="str">
        <f>IF(OR(ISBLANK(B146),ISBLANK(C146))=FALSE,VLOOKUP(C146,'Límites CartaControl'!$A$7:$H$13,7,FALSE),"")</f>
        <v/>
      </c>
      <c r="J146" s="48"/>
      <c r="K146" s="103"/>
      <c r="L146" s="83"/>
      <c r="M146" s="120"/>
    </row>
    <row r="147" spans="1:13" x14ac:dyDescent="0.25">
      <c r="A147" s="43">
        <v>137</v>
      </c>
      <c r="B147" s="78"/>
      <c r="C147" s="48"/>
      <c r="D147" s="48"/>
      <c r="E147" s="14" t="str">
        <f>IF(OR(ISBLANK(B147),ISBLANK(C147))=FALSE,VLOOKUP(C147,'Límites CartaControl'!$A$7:$H$13,2,FALSE),"")</f>
        <v/>
      </c>
      <c r="F147" s="14" t="str">
        <f>IF(OR(ISBLANK(B147),ISBLANK(C147))=FALSE,VLOOKUP(C147,'Límites CartaControl'!$A$7:$H$13,3,FALSE),"")</f>
        <v/>
      </c>
      <c r="G147" s="14" t="str">
        <f>IF(OR(ISBLANK(B147),ISBLANK(C147))=FALSE,VLOOKUP(C147,'Límites CartaControl'!$A$7:$H$13,4,FALSE),"")</f>
        <v/>
      </c>
      <c r="H147" s="14" t="str">
        <f>IF(OR(ISBLANK(B147),ISBLANK(C147))=FALSE,VLOOKUP(C147,'Límites CartaControl'!$A$7:$H$13,6,FALSE),"")</f>
        <v/>
      </c>
      <c r="I147" s="70" t="str">
        <f>IF(OR(ISBLANK(B147),ISBLANK(C147))=FALSE,VLOOKUP(C147,'Límites CartaControl'!$A$7:$H$13,7,FALSE),"")</f>
        <v/>
      </c>
      <c r="J147" s="48"/>
      <c r="K147" s="103"/>
      <c r="L147" s="83"/>
      <c r="M147" s="120"/>
    </row>
    <row r="148" spans="1:13" x14ac:dyDescent="0.25">
      <c r="A148" s="43">
        <v>138</v>
      </c>
      <c r="B148" s="78"/>
      <c r="C148" s="48"/>
      <c r="D148" s="48"/>
      <c r="E148" s="14" t="str">
        <f>IF(OR(ISBLANK(B148),ISBLANK(C148))=FALSE,VLOOKUP(C148,'Límites CartaControl'!$A$7:$H$13,2,FALSE),"")</f>
        <v/>
      </c>
      <c r="F148" s="14" t="str">
        <f>IF(OR(ISBLANK(B148),ISBLANK(C148))=FALSE,VLOOKUP(C148,'Límites CartaControl'!$A$7:$H$13,3,FALSE),"")</f>
        <v/>
      </c>
      <c r="G148" s="14" t="str">
        <f>IF(OR(ISBLANK(B148),ISBLANK(C148))=FALSE,VLOOKUP(C148,'Límites CartaControl'!$A$7:$H$13,4,FALSE),"")</f>
        <v/>
      </c>
      <c r="H148" s="14" t="str">
        <f>IF(OR(ISBLANK(B148),ISBLANK(C148))=FALSE,VLOOKUP(C148,'Límites CartaControl'!$A$7:$H$13,6,FALSE),"")</f>
        <v/>
      </c>
      <c r="I148" s="70" t="str">
        <f>IF(OR(ISBLANK(B148),ISBLANK(C148))=FALSE,VLOOKUP(C148,'Límites CartaControl'!$A$7:$H$13,7,FALSE),"")</f>
        <v/>
      </c>
      <c r="J148" s="48"/>
      <c r="K148" s="103"/>
      <c r="L148" s="83"/>
      <c r="M148" s="120"/>
    </row>
    <row r="149" spans="1:13" x14ac:dyDescent="0.25">
      <c r="A149" s="43">
        <v>139</v>
      </c>
      <c r="B149" s="78"/>
      <c r="C149" s="48"/>
      <c r="D149" s="48"/>
      <c r="E149" s="14" t="str">
        <f>IF(OR(ISBLANK(B149),ISBLANK(C149))=FALSE,VLOOKUP(C149,'Límites CartaControl'!$A$7:$H$13,2,FALSE),"")</f>
        <v/>
      </c>
      <c r="F149" s="14" t="str">
        <f>IF(OR(ISBLANK(B149),ISBLANK(C149))=FALSE,VLOOKUP(C149,'Límites CartaControl'!$A$7:$H$13,3,FALSE),"")</f>
        <v/>
      </c>
      <c r="G149" s="14" t="str">
        <f>IF(OR(ISBLANK(B149),ISBLANK(C149))=FALSE,VLOOKUP(C149,'Límites CartaControl'!$A$7:$H$13,4,FALSE),"")</f>
        <v/>
      </c>
      <c r="H149" s="14" t="str">
        <f>IF(OR(ISBLANK(B149),ISBLANK(C149))=FALSE,VLOOKUP(C149,'Límites CartaControl'!$A$7:$H$13,6,FALSE),"")</f>
        <v/>
      </c>
      <c r="I149" s="70" t="str">
        <f>IF(OR(ISBLANK(B149),ISBLANK(C149))=FALSE,VLOOKUP(C149,'Límites CartaControl'!$A$7:$H$13,7,FALSE),"")</f>
        <v/>
      </c>
      <c r="J149" s="48"/>
      <c r="K149" s="103"/>
      <c r="L149" s="83"/>
      <c r="M149" s="120"/>
    </row>
    <row r="150" spans="1:13" x14ac:dyDescent="0.25">
      <c r="A150" s="43">
        <v>140</v>
      </c>
      <c r="B150" s="78"/>
      <c r="C150" s="48"/>
      <c r="D150" s="48"/>
      <c r="E150" s="14" t="str">
        <f>IF(OR(ISBLANK(B150),ISBLANK(C150))=FALSE,VLOOKUP(C150,'Límites CartaControl'!$A$7:$H$13,2,FALSE),"")</f>
        <v/>
      </c>
      <c r="F150" s="14" t="str">
        <f>IF(OR(ISBLANK(B150),ISBLANK(C150))=FALSE,VLOOKUP(C150,'Límites CartaControl'!$A$7:$H$13,3,FALSE),"")</f>
        <v/>
      </c>
      <c r="G150" s="14" t="str">
        <f>IF(OR(ISBLANK(B150),ISBLANK(C150))=FALSE,VLOOKUP(C150,'Límites CartaControl'!$A$7:$H$13,4,FALSE),"")</f>
        <v/>
      </c>
      <c r="H150" s="14" t="str">
        <f>IF(OR(ISBLANK(B150),ISBLANK(C150))=FALSE,VLOOKUP(C150,'Límites CartaControl'!$A$7:$H$13,6,FALSE),"")</f>
        <v/>
      </c>
      <c r="I150" s="70" t="str">
        <f>IF(OR(ISBLANK(B150),ISBLANK(C150))=FALSE,VLOOKUP(C150,'Límites CartaControl'!$A$7:$H$13,7,FALSE),"")</f>
        <v/>
      </c>
      <c r="J150" s="48"/>
      <c r="K150" s="103"/>
      <c r="L150" s="83"/>
      <c r="M150" s="120"/>
    </row>
    <row r="151" spans="1:13" x14ac:dyDescent="0.25">
      <c r="A151" s="43">
        <v>141</v>
      </c>
      <c r="B151" s="78"/>
      <c r="C151" s="48"/>
      <c r="D151" s="48"/>
      <c r="E151" s="14" t="str">
        <f>IF(OR(ISBLANK(B151),ISBLANK(C151))=FALSE,VLOOKUP(C151,'Límites CartaControl'!$A$7:$H$13,2,FALSE),"")</f>
        <v/>
      </c>
      <c r="F151" s="14" t="str">
        <f>IF(OR(ISBLANK(B151),ISBLANK(C151))=FALSE,VLOOKUP(C151,'Límites CartaControl'!$A$7:$H$13,3,FALSE),"")</f>
        <v/>
      </c>
      <c r="G151" s="14" t="str">
        <f>IF(OR(ISBLANK(B151),ISBLANK(C151))=FALSE,VLOOKUP(C151,'Límites CartaControl'!$A$7:$H$13,4,FALSE),"")</f>
        <v/>
      </c>
      <c r="H151" s="14" t="str">
        <f>IF(OR(ISBLANK(B151),ISBLANK(C151))=FALSE,VLOOKUP(C151,'Límites CartaControl'!$A$7:$H$13,6,FALSE),"")</f>
        <v/>
      </c>
      <c r="I151" s="70" t="str">
        <f>IF(OR(ISBLANK(B151),ISBLANK(C151))=FALSE,VLOOKUP(C151,'Límites CartaControl'!$A$7:$H$13,7,FALSE),"")</f>
        <v/>
      </c>
      <c r="J151" s="48"/>
      <c r="K151" s="103"/>
      <c r="L151" s="83"/>
      <c r="M151" s="120"/>
    </row>
    <row r="152" spans="1:13" x14ac:dyDescent="0.25">
      <c r="A152" s="43">
        <v>142</v>
      </c>
      <c r="B152" s="78"/>
      <c r="C152" s="48"/>
      <c r="D152" s="48"/>
      <c r="E152" s="14" t="str">
        <f>IF(OR(ISBLANK(B152),ISBLANK(C152))=FALSE,VLOOKUP(C152,'Límites CartaControl'!$A$7:$H$13,2,FALSE),"")</f>
        <v/>
      </c>
      <c r="F152" s="14" t="str">
        <f>IF(OR(ISBLANK(B152),ISBLANK(C152))=FALSE,VLOOKUP(C152,'Límites CartaControl'!$A$7:$H$13,3,FALSE),"")</f>
        <v/>
      </c>
      <c r="G152" s="14" t="str">
        <f>IF(OR(ISBLANK(B152),ISBLANK(C152))=FALSE,VLOOKUP(C152,'Límites CartaControl'!$A$7:$H$13,4,FALSE),"")</f>
        <v/>
      </c>
      <c r="H152" s="14" t="str">
        <f>IF(OR(ISBLANK(B152),ISBLANK(C152))=FALSE,VLOOKUP(C152,'Límites CartaControl'!$A$7:$H$13,6,FALSE),"")</f>
        <v/>
      </c>
      <c r="I152" s="70" t="str">
        <f>IF(OR(ISBLANK(B152),ISBLANK(C152))=FALSE,VLOOKUP(C152,'Límites CartaControl'!$A$7:$H$13,7,FALSE),"")</f>
        <v/>
      </c>
      <c r="J152" s="48"/>
      <c r="K152" s="103"/>
      <c r="L152" s="83"/>
      <c r="M152" s="120"/>
    </row>
    <row r="153" spans="1:13" x14ac:dyDescent="0.25">
      <c r="A153" s="43">
        <v>143</v>
      </c>
      <c r="B153" s="78"/>
      <c r="C153" s="48"/>
      <c r="D153" s="48"/>
      <c r="E153" s="14" t="str">
        <f>IF(OR(ISBLANK(B153),ISBLANK(C153))=FALSE,VLOOKUP(C153,'Límites CartaControl'!$A$7:$H$13,2,FALSE),"")</f>
        <v/>
      </c>
      <c r="F153" s="14" t="str">
        <f>IF(OR(ISBLANK(B153),ISBLANK(C153))=FALSE,VLOOKUP(C153,'Límites CartaControl'!$A$7:$H$13,3,FALSE),"")</f>
        <v/>
      </c>
      <c r="G153" s="14" t="str">
        <f>IF(OR(ISBLANK(B153),ISBLANK(C153))=FALSE,VLOOKUP(C153,'Límites CartaControl'!$A$7:$H$13,4,FALSE),"")</f>
        <v/>
      </c>
      <c r="H153" s="14" t="str">
        <f>IF(OR(ISBLANK(B153),ISBLANK(C153))=FALSE,VLOOKUP(C153,'Límites CartaControl'!$A$7:$H$13,6,FALSE),"")</f>
        <v/>
      </c>
      <c r="I153" s="70" t="str">
        <f>IF(OR(ISBLANK(B153),ISBLANK(C153))=FALSE,VLOOKUP(C153,'Límites CartaControl'!$A$7:$H$13,7,FALSE),"")</f>
        <v/>
      </c>
      <c r="J153" s="48"/>
      <c r="K153" s="103"/>
      <c r="L153" s="83"/>
      <c r="M153" s="120"/>
    </row>
    <row r="154" spans="1:13" x14ac:dyDescent="0.25">
      <c r="A154" s="43">
        <v>144</v>
      </c>
      <c r="B154" s="78"/>
      <c r="C154" s="48"/>
      <c r="D154" s="48"/>
      <c r="E154" s="14" t="str">
        <f>IF(OR(ISBLANK(B154),ISBLANK(C154))=FALSE,VLOOKUP(C154,'Límites CartaControl'!$A$7:$H$13,2,FALSE),"")</f>
        <v/>
      </c>
      <c r="F154" s="14" t="str">
        <f>IF(OR(ISBLANK(B154),ISBLANK(C154))=FALSE,VLOOKUP(C154,'Límites CartaControl'!$A$7:$H$13,3,FALSE),"")</f>
        <v/>
      </c>
      <c r="G154" s="14" t="str">
        <f>IF(OR(ISBLANK(B154),ISBLANK(C154))=FALSE,VLOOKUP(C154,'Límites CartaControl'!$A$7:$H$13,4,FALSE),"")</f>
        <v/>
      </c>
      <c r="H154" s="14" t="str">
        <f>IF(OR(ISBLANK(B154),ISBLANK(C154))=FALSE,VLOOKUP(C154,'Límites CartaControl'!$A$7:$H$13,6,FALSE),"")</f>
        <v/>
      </c>
      <c r="I154" s="70" t="str">
        <f>IF(OR(ISBLANK(B154),ISBLANK(C154))=FALSE,VLOOKUP(C154,'Límites CartaControl'!$A$7:$H$13,7,FALSE),"")</f>
        <v/>
      </c>
      <c r="J154" s="48"/>
      <c r="K154" s="103"/>
      <c r="L154" s="83"/>
      <c r="M154" s="120"/>
    </row>
    <row r="155" spans="1:13" x14ac:dyDescent="0.25">
      <c r="A155" s="43">
        <v>145</v>
      </c>
      <c r="B155" s="78"/>
      <c r="C155" s="48"/>
      <c r="D155" s="48"/>
      <c r="E155" s="14" t="str">
        <f>IF(OR(ISBLANK(B155),ISBLANK(C155))=FALSE,VLOOKUP(C155,'Límites CartaControl'!$A$7:$H$13,2,FALSE),"")</f>
        <v/>
      </c>
      <c r="F155" s="14" t="str">
        <f>IF(OR(ISBLANK(B155),ISBLANK(C155))=FALSE,VLOOKUP(C155,'Límites CartaControl'!$A$7:$H$13,3,FALSE),"")</f>
        <v/>
      </c>
      <c r="G155" s="14" t="str">
        <f>IF(OR(ISBLANK(B155),ISBLANK(C155))=FALSE,VLOOKUP(C155,'Límites CartaControl'!$A$7:$H$13,4,FALSE),"")</f>
        <v/>
      </c>
      <c r="H155" s="14" t="str">
        <f>IF(OR(ISBLANK(B155),ISBLANK(C155))=FALSE,VLOOKUP(C155,'Límites CartaControl'!$A$7:$H$13,6,FALSE),"")</f>
        <v/>
      </c>
      <c r="I155" s="70" t="str">
        <f>IF(OR(ISBLANK(B155),ISBLANK(C155))=FALSE,VLOOKUP(C155,'Límites CartaControl'!$A$7:$H$13,7,FALSE),"")</f>
        <v/>
      </c>
      <c r="J155" s="48"/>
      <c r="K155" s="103"/>
      <c r="L155" s="83"/>
      <c r="M155" s="120"/>
    </row>
    <row r="156" spans="1:13" x14ac:dyDescent="0.25">
      <c r="A156" s="43">
        <v>146</v>
      </c>
      <c r="B156" s="78"/>
      <c r="C156" s="48"/>
      <c r="D156" s="48"/>
      <c r="E156" s="14" t="str">
        <f>IF(OR(ISBLANK(B156),ISBLANK(C156))=FALSE,VLOOKUP(C156,'Límites CartaControl'!$A$7:$H$13,2,FALSE),"")</f>
        <v/>
      </c>
      <c r="F156" s="14" t="str">
        <f>IF(OR(ISBLANK(B156),ISBLANK(C156))=FALSE,VLOOKUP(C156,'Límites CartaControl'!$A$7:$H$13,3,FALSE),"")</f>
        <v/>
      </c>
      <c r="G156" s="14" t="str">
        <f>IF(OR(ISBLANK(B156),ISBLANK(C156))=FALSE,VLOOKUP(C156,'Límites CartaControl'!$A$7:$H$13,4,FALSE),"")</f>
        <v/>
      </c>
      <c r="H156" s="14" t="str">
        <f>IF(OR(ISBLANK(B156),ISBLANK(C156))=FALSE,VLOOKUP(C156,'Límites CartaControl'!$A$7:$H$13,6,FALSE),"")</f>
        <v/>
      </c>
      <c r="I156" s="70" t="str">
        <f>IF(OR(ISBLANK(B156),ISBLANK(C156))=FALSE,VLOOKUP(C156,'Límites CartaControl'!$A$7:$H$13,7,FALSE),"")</f>
        <v/>
      </c>
      <c r="J156" s="48"/>
      <c r="K156" s="103"/>
      <c r="L156" s="83"/>
      <c r="M156" s="120"/>
    </row>
    <row r="157" spans="1:13" x14ac:dyDescent="0.25">
      <c r="A157" s="43">
        <v>147</v>
      </c>
      <c r="B157" s="78"/>
      <c r="C157" s="48"/>
      <c r="D157" s="48"/>
      <c r="E157" s="14" t="str">
        <f>IF(OR(ISBLANK(B157),ISBLANK(C157))=FALSE,VLOOKUP(C157,'Límites CartaControl'!$A$7:$H$13,2,FALSE),"")</f>
        <v/>
      </c>
      <c r="F157" s="14" t="str">
        <f>IF(OR(ISBLANK(B157),ISBLANK(C157))=FALSE,VLOOKUP(C157,'Límites CartaControl'!$A$7:$H$13,3,FALSE),"")</f>
        <v/>
      </c>
      <c r="G157" s="14" t="str">
        <f>IF(OR(ISBLANK(B157),ISBLANK(C157))=FALSE,VLOOKUP(C157,'Límites CartaControl'!$A$7:$H$13,4,FALSE),"")</f>
        <v/>
      </c>
      <c r="H157" s="14" t="str">
        <f>IF(OR(ISBLANK(B157),ISBLANK(C157))=FALSE,VLOOKUP(C157,'Límites CartaControl'!$A$7:$H$13,6,FALSE),"")</f>
        <v/>
      </c>
      <c r="I157" s="70" t="str">
        <f>IF(OR(ISBLANK(B157),ISBLANK(C157))=FALSE,VLOOKUP(C157,'Límites CartaControl'!$A$7:$H$13,7,FALSE),"")</f>
        <v/>
      </c>
      <c r="J157" s="48"/>
      <c r="K157" s="103"/>
      <c r="L157" s="83"/>
      <c r="M157" s="120"/>
    </row>
    <row r="158" spans="1:13" x14ac:dyDescent="0.25">
      <c r="A158" s="43">
        <v>148</v>
      </c>
      <c r="B158" s="78"/>
      <c r="C158" s="48"/>
      <c r="D158" s="48"/>
      <c r="E158" s="14" t="str">
        <f>IF(OR(ISBLANK(B158),ISBLANK(C158))=FALSE,VLOOKUP(C158,'Límites CartaControl'!$A$7:$H$13,2,FALSE),"")</f>
        <v/>
      </c>
      <c r="F158" s="14" t="str">
        <f>IF(OR(ISBLANK(B158),ISBLANK(C158))=FALSE,VLOOKUP(C158,'Límites CartaControl'!$A$7:$H$13,3,FALSE),"")</f>
        <v/>
      </c>
      <c r="G158" s="14" t="str">
        <f>IF(OR(ISBLANK(B158),ISBLANK(C158))=FALSE,VLOOKUP(C158,'Límites CartaControl'!$A$7:$H$13,4,FALSE),"")</f>
        <v/>
      </c>
      <c r="H158" s="14" t="str">
        <f>IF(OR(ISBLANK(B158),ISBLANK(C158))=FALSE,VLOOKUP(C158,'Límites CartaControl'!$A$7:$H$13,6,FALSE),"")</f>
        <v/>
      </c>
      <c r="I158" s="70" t="str">
        <f>IF(OR(ISBLANK(B158),ISBLANK(C158))=FALSE,VLOOKUP(C158,'Límites CartaControl'!$A$7:$H$13,7,FALSE),"")</f>
        <v/>
      </c>
      <c r="J158" s="48"/>
      <c r="K158" s="103"/>
      <c r="L158" s="83"/>
      <c r="M158" s="120"/>
    </row>
    <row r="159" spans="1:13" x14ac:dyDescent="0.25">
      <c r="A159" s="43">
        <v>149</v>
      </c>
      <c r="B159" s="78"/>
      <c r="C159" s="48"/>
      <c r="D159" s="48"/>
      <c r="E159" s="14" t="str">
        <f>IF(OR(ISBLANK(B159),ISBLANK(C159))=FALSE,VLOOKUP(C159,'Límites CartaControl'!$A$7:$H$13,2,FALSE),"")</f>
        <v/>
      </c>
      <c r="F159" s="14" t="str">
        <f>IF(OR(ISBLANK(B159),ISBLANK(C159))=FALSE,VLOOKUP(C159,'Límites CartaControl'!$A$7:$H$13,3,FALSE),"")</f>
        <v/>
      </c>
      <c r="G159" s="14" t="str">
        <f>IF(OR(ISBLANK(B159),ISBLANK(C159))=FALSE,VLOOKUP(C159,'Límites CartaControl'!$A$7:$H$13,4,FALSE),"")</f>
        <v/>
      </c>
      <c r="H159" s="14" t="str">
        <f>IF(OR(ISBLANK(B159),ISBLANK(C159))=FALSE,VLOOKUP(C159,'Límites CartaControl'!$A$7:$H$13,6,FALSE),"")</f>
        <v/>
      </c>
      <c r="I159" s="70" t="str">
        <f>IF(OR(ISBLANK(B159),ISBLANK(C159))=FALSE,VLOOKUP(C159,'Límites CartaControl'!$A$7:$H$13,7,FALSE),"")</f>
        <v/>
      </c>
      <c r="J159" s="48"/>
      <c r="K159" s="103"/>
      <c r="L159" s="83"/>
      <c r="M159" s="120"/>
    </row>
    <row r="160" spans="1:13" x14ac:dyDescent="0.25">
      <c r="A160" s="43">
        <v>150</v>
      </c>
      <c r="B160" s="78"/>
      <c r="C160" s="48"/>
      <c r="D160" s="48"/>
      <c r="E160" s="14" t="str">
        <f>IF(OR(ISBLANK(B160),ISBLANK(C160))=FALSE,VLOOKUP(C160,'Límites CartaControl'!$A$7:$H$13,2,FALSE),"")</f>
        <v/>
      </c>
      <c r="F160" s="14" t="str">
        <f>IF(OR(ISBLANK(B160),ISBLANK(C160))=FALSE,VLOOKUP(C160,'Límites CartaControl'!$A$7:$H$13,3,FALSE),"")</f>
        <v/>
      </c>
      <c r="G160" s="14" t="str">
        <f>IF(OR(ISBLANK(B160),ISBLANK(C160))=FALSE,VLOOKUP(C160,'Límites CartaControl'!$A$7:$H$13,4,FALSE),"")</f>
        <v/>
      </c>
      <c r="H160" s="14" t="str">
        <f>IF(OR(ISBLANK(B160),ISBLANK(C160))=FALSE,VLOOKUP(C160,'Límites CartaControl'!$A$7:$H$13,6,FALSE),"")</f>
        <v/>
      </c>
      <c r="I160" s="70" t="str">
        <f>IF(OR(ISBLANK(B160),ISBLANK(C160))=FALSE,VLOOKUP(C160,'Límites CartaControl'!$A$7:$H$13,7,FALSE),"")</f>
        <v/>
      </c>
      <c r="J160" s="48"/>
      <c r="K160" s="103"/>
      <c r="L160" s="83"/>
      <c r="M160" s="120"/>
    </row>
    <row r="161" spans="1:13" x14ac:dyDescent="0.25">
      <c r="A161" s="43">
        <v>151</v>
      </c>
      <c r="B161" s="78"/>
      <c r="C161" s="48"/>
      <c r="D161" s="48"/>
      <c r="E161" s="14" t="str">
        <f>IF(OR(ISBLANK(B161),ISBLANK(C161))=FALSE,VLOOKUP(C161,'Límites CartaControl'!$A$7:$H$13,2,FALSE),"")</f>
        <v/>
      </c>
      <c r="F161" s="14" t="str">
        <f>IF(OR(ISBLANK(B161),ISBLANK(C161))=FALSE,VLOOKUP(C161,'Límites CartaControl'!$A$7:$H$13,3,FALSE),"")</f>
        <v/>
      </c>
      <c r="G161" s="14" t="str">
        <f>IF(OR(ISBLANK(B161),ISBLANK(C161))=FALSE,VLOOKUP(C161,'Límites CartaControl'!$A$7:$H$13,4,FALSE),"")</f>
        <v/>
      </c>
      <c r="H161" s="14" t="str">
        <f>IF(OR(ISBLANK(B161),ISBLANK(C161))=FALSE,VLOOKUP(C161,'Límites CartaControl'!$A$7:$H$13,6,FALSE),"")</f>
        <v/>
      </c>
      <c r="I161" s="70" t="str">
        <f>IF(OR(ISBLANK(B161),ISBLANK(C161))=FALSE,VLOOKUP(C161,'Límites CartaControl'!$A$7:$H$13,7,FALSE),"")</f>
        <v/>
      </c>
      <c r="J161" s="48"/>
      <c r="K161" s="103"/>
      <c r="L161" s="83"/>
      <c r="M161" s="120"/>
    </row>
    <row r="162" spans="1:13" x14ac:dyDescent="0.25">
      <c r="A162" s="43">
        <v>152</v>
      </c>
      <c r="B162" s="78"/>
      <c r="C162" s="48"/>
      <c r="D162" s="48"/>
      <c r="E162" s="14" t="str">
        <f>IF(OR(ISBLANK(B162),ISBLANK(C162))=FALSE,VLOOKUP(C162,'Límites CartaControl'!$A$7:$H$13,2,FALSE),"")</f>
        <v/>
      </c>
      <c r="F162" s="14" t="str">
        <f>IF(OR(ISBLANK(B162),ISBLANK(C162))=FALSE,VLOOKUP(C162,'Límites CartaControl'!$A$7:$H$13,3,FALSE),"")</f>
        <v/>
      </c>
      <c r="G162" s="14" t="str">
        <f>IF(OR(ISBLANK(B162),ISBLANK(C162))=FALSE,VLOOKUP(C162,'Límites CartaControl'!$A$7:$H$13,4,FALSE),"")</f>
        <v/>
      </c>
      <c r="H162" s="14" t="str">
        <f>IF(OR(ISBLANK(B162),ISBLANK(C162))=FALSE,VLOOKUP(C162,'Límites CartaControl'!$A$7:$H$13,6,FALSE),"")</f>
        <v/>
      </c>
      <c r="I162" s="70" t="str">
        <f>IF(OR(ISBLANK(B162),ISBLANK(C162))=FALSE,VLOOKUP(C162,'Límites CartaControl'!$A$7:$H$13,7,FALSE),"")</f>
        <v/>
      </c>
      <c r="J162" s="48"/>
      <c r="K162" s="103"/>
      <c r="L162" s="83"/>
      <c r="M162" s="120"/>
    </row>
    <row r="163" spans="1:13" x14ac:dyDescent="0.25">
      <c r="A163" s="43">
        <v>153</v>
      </c>
      <c r="B163" s="78"/>
      <c r="C163" s="48"/>
      <c r="D163" s="48"/>
      <c r="E163" s="14" t="str">
        <f>IF(OR(ISBLANK(B163),ISBLANK(C163))=FALSE,VLOOKUP(C163,'Límites CartaControl'!$A$7:$H$13,2,FALSE),"")</f>
        <v/>
      </c>
      <c r="F163" s="14" t="str">
        <f>IF(OR(ISBLANK(B163),ISBLANK(C163))=FALSE,VLOOKUP(C163,'Límites CartaControl'!$A$7:$H$13,3,FALSE),"")</f>
        <v/>
      </c>
      <c r="G163" s="14" t="str">
        <f>IF(OR(ISBLANK(B163),ISBLANK(C163))=FALSE,VLOOKUP(C163,'Límites CartaControl'!$A$7:$H$13,4,FALSE),"")</f>
        <v/>
      </c>
      <c r="H163" s="14" t="str">
        <f>IF(OR(ISBLANK(B163),ISBLANK(C163))=FALSE,VLOOKUP(C163,'Límites CartaControl'!$A$7:$H$13,6,FALSE),"")</f>
        <v/>
      </c>
      <c r="I163" s="70" t="str">
        <f>IF(OR(ISBLANK(B163),ISBLANK(C163))=FALSE,VLOOKUP(C163,'Límites CartaControl'!$A$7:$H$13,7,FALSE),"")</f>
        <v/>
      </c>
      <c r="J163" s="48"/>
      <c r="K163" s="103"/>
      <c r="L163" s="83"/>
      <c r="M163" s="120"/>
    </row>
    <row r="164" spans="1:13" x14ac:dyDescent="0.25">
      <c r="A164" s="43">
        <v>154</v>
      </c>
      <c r="B164" s="78"/>
      <c r="C164" s="48"/>
      <c r="D164" s="48"/>
      <c r="E164" s="14" t="str">
        <f>IF(OR(ISBLANK(B164),ISBLANK(C164))=FALSE,VLOOKUP(C164,'Límites CartaControl'!$A$7:$H$13,2,FALSE),"")</f>
        <v/>
      </c>
      <c r="F164" s="14" t="str">
        <f>IF(OR(ISBLANK(B164),ISBLANK(C164))=FALSE,VLOOKUP(C164,'Límites CartaControl'!$A$7:$H$13,3,FALSE),"")</f>
        <v/>
      </c>
      <c r="G164" s="14" t="str">
        <f>IF(OR(ISBLANK(B164),ISBLANK(C164))=FALSE,VLOOKUP(C164,'Límites CartaControl'!$A$7:$H$13,4,FALSE),"")</f>
        <v/>
      </c>
      <c r="H164" s="14" t="str">
        <f>IF(OR(ISBLANK(B164),ISBLANK(C164))=FALSE,VLOOKUP(C164,'Límites CartaControl'!$A$7:$H$13,6,FALSE),"")</f>
        <v/>
      </c>
      <c r="I164" s="70" t="str">
        <f>IF(OR(ISBLANK(B164),ISBLANK(C164))=FALSE,VLOOKUP(C164,'Límites CartaControl'!$A$7:$H$13,7,FALSE),"")</f>
        <v/>
      </c>
      <c r="J164" s="48"/>
      <c r="K164" s="103"/>
      <c r="L164" s="83"/>
      <c r="M164" s="120"/>
    </row>
    <row r="165" spans="1:13" x14ac:dyDescent="0.25">
      <c r="A165" s="43">
        <v>155</v>
      </c>
      <c r="B165" s="78"/>
      <c r="C165" s="48"/>
      <c r="D165" s="48"/>
      <c r="E165" s="14" t="str">
        <f>IF(OR(ISBLANK(B165),ISBLANK(C165))=FALSE,VLOOKUP(C165,'Límites CartaControl'!$A$7:$H$13,2,FALSE),"")</f>
        <v/>
      </c>
      <c r="F165" s="14" t="str">
        <f>IF(OR(ISBLANK(B165),ISBLANK(C165))=FALSE,VLOOKUP(C165,'Límites CartaControl'!$A$7:$H$13,3,FALSE),"")</f>
        <v/>
      </c>
      <c r="G165" s="14" t="str">
        <f>IF(OR(ISBLANK(B165),ISBLANK(C165))=FALSE,VLOOKUP(C165,'Límites CartaControl'!$A$7:$H$13,4,FALSE),"")</f>
        <v/>
      </c>
      <c r="H165" s="14" t="str">
        <f>IF(OR(ISBLANK(B165),ISBLANK(C165))=FALSE,VLOOKUP(C165,'Límites CartaControl'!$A$7:$H$13,6,FALSE),"")</f>
        <v/>
      </c>
      <c r="I165" s="70" t="str">
        <f>IF(OR(ISBLANK(B165),ISBLANK(C165))=FALSE,VLOOKUP(C165,'Límites CartaControl'!$A$7:$H$13,7,FALSE),"")</f>
        <v/>
      </c>
      <c r="J165" s="48"/>
      <c r="K165" s="103"/>
      <c r="L165" s="83"/>
      <c r="M165" s="120"/>
    </row>
    <row r="166" spans="1:13" x14ac:dyDescent="0.25">
      <c r="A166" s="43">
        <v>156</v>
      </c>
      <c r="B166" s="78"/>
      <c r="C166" s="48"/>
      <c r="D166" s="48"/>
      <c r="E166" s="14" t="str">
        <f>IF(OR(ISBLANK(B166),ISBLANK(C166))=FALSE,VLOOKUP(C166,'Límites CartaControl'!$A$7:$H$13,2,FALSE),"")</f>
        <v/>
      </c>
      <c r="F166" s="14" t="str">
        <f>IF(OR(ISBLANK(B166),ISBLANK(C166))=FALSE,VLOOKUP(C166,'Límites CartaControl'!$A$7:$H$13,3,FALSE),"")</f>
        <v/>
      </c>
      <c r="G166" s="14" t="str">
        <f>IF(OR(ISBLANK(B166),ISBLANK(C166))=FALSE,VLOOKUP(C166,'Límites CartaControl'!$A$7:$H$13,4,FALSE),"")</f>
        <v/>
      </c>
      <c r="H166" s="14" t="str">
        <f>IF(OR(ISBLANK(B166),ISBLANK(C166))=FALSE,VLOOKUP(C166,'Límites CartaControl'!$A$7:$H$13,6,FALSE),"")</f>
        <v/>
      </c>
      <c r="I166" s="70" t="str">
        <f>IF(OR(ISBLANK(B166),ISBLANK(C166))=FALSE,VLOOKUP(C166,'Límites CartaControl'!$A$7:$H$13,7,FALSE),"")</f>
        <v/>
      </c>
      <c r="J166" s="48"/>
      <c r="K166" s="103"/>
      <c r="L166" s="83"/>
      <c r="M166" s="120"/>
    </row>
    <row r="167" spans="1:13" x14ac:dyDescent="0.25">
      <c r="A167" s="43">
        <v>157</v>
      </c>
      <c r="B167" s="78"/>
      <c r="C167" s="48"/>
      <c r="D167" s="48"/>
      <c r="E167" s="14" t="str">
        <f>IF(OR(ISBLANK(B167),ISBLANK(C167))=FALSE,VLOOKUP(C167,'Límites CartaControl'!$A$7:$H$13,2,FALSE),"")</f>
        <v/>
      </c>
      <c r="F167" s="14" t="str">
        <f>IF(OR(ISBLANK(B167),ISBLANK(C167))=FALSE,VLOOKUP(C167,'Límites CartaControl'!$A$7:$H$13,3,FALSE),"")</f>
        <v/>
      </c>
      <c r="G167" s="14" t="str">
        <f>IF(OR(ISBLANK(B167),ISBLANK(C167))=FALSE,VLOOKUP(C167,'Límites CartaControl'!$A$7:$H$13,4,FALSE),"")</f>
        <v/>
      </c>
      <c r="H167" s="14" t="str">
        <f>IF(OR(ISBLANK(B167),ISBLANK(C167))=FALSE,VLOOKUP(C167,'Límites CartaControl'!$A$7:$H$13,6,FALSE),"")</f>
        <v/>
      </c>
      <c r="I167" s="70" t="str">
        <f>IF(OR(ISBLANK(B167),ISBLANK(C167))=FALSE,VLOOKUP(C167,'Límites CartaControl'!$A$7:$H$13,7,FALSE),"")</f>
        <v/>
      </c>
      <c r="J167" s="48"/>
      <c r="K167" s="103"/>
      <c r="L167" s="83"/>
      <c r="M167" s="120"/>
    </row>
    <row r="168" spans="1:13" x14ac:dyDescent="0.25">
      <c r="A168" s="43">
        <v>158</v>
      </c>
      <c r="B168" s="78"/>
      <c r="C168" s="48"/>
      <c r="D168" s="48"/>
      <c r="E168" s="14" t="str">
        <f>IF(OR(ISBLANK(B168),ISBLANK(C168))=FALSE,VLOOKUP(C168,'Límites CartaControl'!$A$7:$H$13,2,FALSE),"")</f>
        <v/>
      </c>
      <c r="F168" s="14" t="str">
        <f>IF(OR(ISBLANK(B168),ISBLANK(C168))=FALSE,VLOOKUP(C168,'Límites CartaControl'!$A$7:$H$13,3,FALSE),"")</f>
        <v/>
      </c>
      <c r="G168" s="14" t="str">
        <f>IF(OR(ISBLANK(B168),ISBLANK(C168))=FALSE,VLOOKUP(C168,'Límites CartaControl'!$A$7:$H$13,4,FALSE),"")</f>
        <v/>
      </c>
      <c r="H168" s="14" t="str">
        <f>IF(OR(ISBLANK(B168),ISBLANK(C168))=FALSE,VLOOKUP(C168,'Límites CartaControl'!$A$7:$H$13,6,FALSE),"")</f>
        <v/>
      </c>
      <c r="I168" s="70" t="str">
        <f>IF(OR(ISBLANK(B168),ISBLANK(C168))=FALSE,VLOOKUP(C168,'Límites CartaControl'!$A$7:$H$13,7,FALSE),"")</f>
        <v/>
      </c>
      <c r="J168" s="48"/>
      <c r="K168" s="103"/>
      <c r="L168" s="83"/>
      <c r="M168" s="120"/>
    </row>
    <row r="169" spans="1:13" x14ac:dyDescent="0.25">
      <c r="A169" s="43">
        <v>159</v>
      </c>
      <c r="B169" s="78"/>
      <c r="C169" s="48"/>
      <c r="D169" s="48"/>
      <c r="E169" s="14" t="str">
        <f>IF(OR(ISBLANK(B169),ISBLANK(C169))=FALSE,VLOOKUP(C169,'Límites CartaControl'!$A$7:$H$13,2,FALSE),"")</f>
        <v/>
      </c>
      <c r="F169" s="14" t="str">
        <f>IF(OR(ISBLANK(B169),ISBLANK(C169))=FALSE,VLOOKUP(C169,'Límites CartaControl'!$A$7:$H$13,3,FALSE),"")</f>
        <v/>
      </c>
      <c r="G169" s="14" t="str">
        <f>IF(OR(ISBLANK(B169),ISBLANK(C169))=FALSE,VLOOKUP(C169,'Límites CartaControl'!$A$7:$H$13,4,FALSE),"")</f>
        <v/>
      </c>
      <c r="H169" s="14" t="str">
        <f>IF(OR(ISBLANK(B169),ISBLANK(C169))=FALSE,VLOOKUP(C169,'Límites CartaControl'!$A$7:$H$13,6,FALSE),"")</f>
        <v/>
      </c>
      <c r="I169" s="70" t="str">
        <f>IF(OR(ISBLANK(B169),ISBLANK(C169))=FALSE,VLOOKUP(C169,'Límites CartaControl'!$A$7:$H$13,7,FALSE),"")</f>
        <v/>
      </c>
      <c r="J169" s="48"/>
      <c r="K169" s="103"/>
      <c r="L169" s="83"/>
      <c r="M169" s="120"/>
    </row>
    <row r="170" spans="1:13" x14ac:dyDescent="0.25">
      <c r="A170" s="43">
        <v>160</v>
      </c>
      <c r="B170" s="78"/>
      <c r="C170" s="48"/>
      <c r="D170" s="48"/>
      <c r="E170" s="14" t="str">
        <f>IF(OR(ISBLANK(B170),ISBLANK(C170))=FALSE,VLOOKUP(C170,'Límites CartaControl'!$A$7:$H$13,2,FALSE),"")</f>
        <v/>
      </c>
      <c r="F170" s="14" t="str">
        <f>IF(OR(ISBLANK(B170),ISBLANK(C170))=FALSE,VLOOKUP(C170,'Límites CartaControl'!$A$7:$H$13,3,FALSE),"")</f>
        <v/>
      </c>
      <c r="G170" s="14" t="str">
        <f>IF(OR(ISBLANK(B170),ISBLANK(C170))=FALSE,VLOOKUP(C170,'Límites CartaControl'!$A$7:$H$13,4,FALSE),"")</f>
        <v/>
      </c>
      <c r="H170" s="14" t="str">
        <f>IF(OR(ISBLANK(B170),ISBLANK(C170))=FALSE,VLOOKUP(C170,'Límites CartaControl'!$A$7:$H$13,6,FALSE),"")</f>
        <v/>
      </c>
      <c r="I170" s="70" t="str">
        <f>IF(OR(ISBLANK(B170),ISBLANK(C170))=FALSE,VLOOKUP(C170,'Límites CartaControl'!$A$7:$H$13,7,FALSE),"")</f>
        <v/>
      </c>
      <c r="J170" s="48"/>
      <c r="K170" s="103"/>
      <c r="L170" s="83"/>
      <c r="M170" s="120"/>
    </row>
    <row r="171" spans="1:13" x14ac:dyDescent="0.25">
      <c r="A171" s="43">
        <v>161</v>
      </c>
      <c r="B171" s="78"/>
      <c r="C171" s="48"/>
      <c r="D171" s="48"/>
      <c r="E171" s="14" t="str">
        <f>IF(OR(ISBLANK(B171),ISBLANK(C171))=FALSE,VLOOKUP(C171,'Límites CartaControl'!$A$7:$H$13,2,FALSE),"")</f>
        <v/>
      </c>
      <c r="F171" s="14" t="str">
        <f>IF(OR(ISBLANK(B171),ISBLANK(C171))=FALSE,VLOOKUP(C171,'Límites CartaControl'!$A$7:$H$13,3,FALSE),"")</f>
        <v/>
      </c>
      <c r="G171" s="14" t="str">
        <f>IF(OR(ISBLANK(B171),ISBLANK(C171))=FALSE,VLOOKUP(C171,'Límites CartaControl'!$A$7:$H$13,4,FALSE),"")</f>
        <v/>
      </c>
      <c r="H171" s="14" t="str">
        <f>IF(OR(ISBLANK(B171),ISBLANK(C171))=FALSE,VLOOKUP(C171,'Límites CartaControl'!$A$7:$H$13,6,FALSE),"")</f>
        <v/>
      </c>
      <c r="I171" s="70" t="str">
        <f>IF(OR(ISBLANK(B171),ISBLANK(C171))=FALSE,VLOOKUP(C171,'Límites CartaControl'!$A$7:$H$13,7,FALSE),"")</f>
        <v/>
      </c>
      <c r="J171" s="48"/>
      <c r="K171" s="103"/>
      <c r="L171" s="83"/>
      <c r="M171" s="120"/>
    </row>
    <row r="172" spans="1:13" x14ac:dyDescent="0.25">
      <c r="A172" s="43">
        <v>162</v>
      </c>
      <c r="B172" s="78"/>
      <c r="C172" s="48"/>
      <c r="D172" s="48"/>
      <c r="E172" s="14" t="str">
        <f>IF(OR(ISBLANK(B172),ISBLANK(C172))=FALSE,VLOOKUP(C172,'Límites CartaControl'!$A$7:$H$13,2,FALSE),"")</f>
        <v/>
      </c>
      <c r="F172" s="14" t="str">
        <f>IF(OR(ISBLANK(B172),ISBLANK(C172))=FALSE,VLOOKUP(C172,'Límites CartaControl'!$A$7:$H$13,3,FALSE),"")</f>
        <v/>
      </c>
      <c r="G172" s="14" t="str">
        <f>IF(OR(ISBLANK(B172),ISBLANK(C172))=FALSE,VLOOKUP(C172,'Límites CartaControl'!$A$7:$H$13,4,FALSE),"")</f>
        <v/>
      </c>
      <c r="H172" s="14" t="str">
        <f>IF(OR(ISBLANK(B172),ISBLANK(C172))=FALSE,VLOOKUP(C172,'Límites CartaControl'!$A$7:$H$13,6,FALSE),"")</f>
        <v/>
      </c>
      <c r="I172" s="70" t="str">
        <f>IF(OR(ISBLANK(B172),ISBLANK(C172))=FALSE,VLOOKUP(C172,'Límites CartaControl'!$A$7:$H$13,7,FALSE),"")</f>
        <v/>
      </c>
      <c r="J172" s="48"/>
      <c r="K172" s="103"/>
      <c r="L172" s="83"/>
      <c r="M172" s="120"/>
    </row>
    <row r="173" spans="1:13" x14ac:dyDescent="0.25">
      <c r="A173" s="43">
        <v>163</v>
      </c>
      <c r="B173" s="78"/>
      <c r="C173" s="48"/>
      <c r="D173" s="48"/>
      <c r="E173" s="14" t="str">
        <f>IF(OR(ISBLANK(B173),ISBLANK(C173))=FALSE,VLOOKUP(C173,'Límites CartaControl'!$A$7:$H$13,2,FALSE),"")</f>
        <v/>
      </c>
      <c r="F173" s="14" t="str">
        <f>IF(OR(ISBLANK(B173),ISBLANK(C173))=FALSE,VLOOKUP(C173,'Límites CartaControl'!$A$7:$H$13,3,FALSE),"")</f>
        <v/>
      </c>
      <c r="G173" s="14" t="str">
        <f>IF(OR(ISBLANK(B173),ISBLANK(C173))=FALSE,VLOOKUP(C173,'Límites CartaControl'!$A$7:$H$13,4,FALSE),"")</f>
        <v/>
      </c>
      <c r="H173" s="14" t="str">
        <f>IF(OR(ISBLANK(B173),ISBLANK(C173))=FALSE,VLOOKUP(C173,'Límites CartaControl'!$A$7:$H$13,6,FALSE),"")</f>
        <v/>
      </c>
      <c r="I173" s="70" t="str">
        <f>IF(OR(ISBLANK(B173),ISBLANK(C173))=FALSE,VLOOKUP(C173,'Límites CartaControl'!$A$7:$H$13,7,FALSE),"")</f>
        <v/>
      </c>
      <c r="J173" s="48"/>
      <c r="K173" s="103"/>
      <c r="L173" s="83"/>
      <c r="M173" s="120"/>
    </row>
    <row r="174" spans="1:13" x14ac:dyDescent="0.25">
      <c r="A174" s="43">
        <v>164</v>
      </c>
      <c r="B174" s="78"/>
      <c r="C174" s="48"/>
      <c r="D174" s="48"/>
      <c r="E174" s="14" t="str">
        <f>IF(OR(ISBLANK(B174),ISBLANK(C174))=FALSE,VLOOKUP(C174,'Límites CartaControl'!$A$7:$H$13,2,FALSE),"")</f>
        <v/>
      </c>
      <c r="F174" s="14" t="str">
        <f>IF(OR(ISBLANK(B174),ISBLANK(C174))=FALSE,VLOOKUP(C174,'Límites CartaControl'!$A$7:$H$13,3,FALSE),"")</f>
        <v/>
      </c>
      <c r="G174" s="14" t="str">
        <f>IF(OR(ISBLANK(B174),ISBLANK(C174))=FALSE,VLOOKUP(C174,'Límites CartaControl'!$A$7:$H$13,4,FALSE),"")</f>
        <v/>
      </c>
      <c r="H174" s="14" t="str">
        <f>IF(OR(ISBLANK(B174),ISBLANK(C174))=FALSE,VLOOKUP(C174,'Límites CartaControl'!$A$7:$H$13,6,FALSE),"")</f>
        <v/>
      </c>
      <c r="I174" s="70" t="str">
        <f>IF(OR(ISBLANK(B174),ISBLANK(C174))=FALSE,VLOOKUP(C174,'Límites CartaControl'!$A$7:$H$13,7,FALSE),"")</f>
        <v/>
      </c>
      <c r="J174" s="48"/>
      <c r="K174" s="103"/>
      <c r="L174" s="83"/>
      <c r="M174" s="120"/>
    </row>
    <row r="175" spans="1:13" x14ac:dyDescent="0.25">
      <c r="A175" s="43">
        <v>165</v>
      </c>
      <c r="B175" s="78"/>
      <c r="C175" s="48"/>
      <c r="D175" s="48"/>
      <c r="E175" s="14" t="str">
        <f>IF(OR(ISBLANK(B175),ISBLANK(C175))=FALSE,VLOOKUP(C175,'Límites CartaControl'!$A$7:$H$13,2,FALSE),"")</f>
        <v/>
      </c>
      <c r="F175" s="14" t="str">
        <f>IF(OR(ISBLANK(B175),ISBLANK(C175))=FALSE,VLOOKUP(C175,'Límites CartaControl'!$A$7:$H$13,3,FALSE),"")</f>
        <v/>
      </c>
      <c r="G175" s="14" t="str">
        <f>IF(OR(ISBLANK(B175),ISBLANK(C175))=FALSE,VLOOKUP(C175,'Límites CartaControl'!$A$7:$H$13,4,FALSE),"")</f>
        <v/>
      </c>
      <c r="H175" s="14" t="str">
        <f>IF(OR(ISBLANK(B175),ISBLANK(C175))=FALSE,VLOOKUP(C175,'Límites CartaControl'!$A$7:$H$13,6,FALSE),"")</f>
        <v/>
      </c>
      <c r="I175" s="70" t="str">
        <f>IF(OR(ISBLANK(B175),ISBLANK(C175))=FALSE,VLOOKUP(C175,'Límites CartaControl'!$A$7:$H$13,7,FALSE),"")</f>
        <v/>
      </c>
      <c r="J175" s="48"/>
      <c r="K175" s="103"/>
      <c r="L175" s="83"/>
      <c r="M175" s="120"/>
    </row>
    <row r="176" spans="1:13" x14ac:dyDescent="0.25">
      <c r="A176" s="43">
        <v>166</v>
      </c>
      <c r="B176" s="78"/>
      <c r="C176" s="48"/>
      <c r="D176" s="48"/>
      <c r="E176" s="14" t="str">
        <f>IF(OR(ISBLANK(B176),ISBLANK(C176))=FALSE,VLOOKUP(C176,'Límites CartaControl'!$A$7:$H$13,2,FALSE),"")</f>
        <v/>
      </c>
      <c r="F176" s="14" t="str">
        <f>IF(OR(ISBLANK(B176),ISBLANK(C176))=FALSE,VLOOKUP(C176,'Límites CartaControl'!$A$7:$H$13,3,FALSE),"")</f>
        <v/>
      </c>
      <c r="G176" s="14" t="str">
        <f>IF(OR(ISBLANK(B176),ISBLANK(C176))=FALSE,VLOOKUP(C176,'Límites CartaControl'!$A$7:$H$13,4,FALSE),"")</f>
        <v/>
      </c>
      <c r="H176" s="14" t="str">
        <f>IF(OR(ISBLANK(B176),ISBLANK(C176))=FALSE,VLOOKUP(C176,'Límites CartaControl'!$A$7:$H$13,6,FALSE),"")</f>
        <v/>
      </c>
      <c r="I176" s="70" t="str">
        <f>IF(OR(ISBLANK(B176),ISBLANK(C176))=FALSE,VLOOKUP(C176,'Límites CartaControl'!$A$7:$H$13,7,FALSE),"")</f>
        <v/>
      </c>
      <c r="J176" s="48"/>
      <c r="K176" s="103"/>
      <c r="L176" s="83"/>
      <c r="M176" s="120"/>
    </row>
    <row r="177" spans="1:13" x14ac:dyDescent="0.25">
      <c r="A177" s="43">
        <v>167</v>
      </c>
      <c r="B177" s="78"/>
      <c r="C177" s="48"/>
      <c r="D177" s="48"/>
      <c r="E177" s="14" t="str">
        <f>IF(OR(ISBLANK(B177),ISBLANK(C177))=FALSE,VLOOKUP(C177,'Límites CartaControl'!$A$7:$H$13,2,FALSE),"")</f>
        <v/>
      </c>
      <c r="F177" s="14" t="str">
        <f>IF(OR(ISBLANK(B177),ISBLANK(C177))=FALSE,VLOOKUP(C177,'Límites CartaControl'!$A$7:$H$13,3,FALSE),"")</f>
        <v/>
      </c>
      <c r="G177" s="14" t="str">
        <f>IF(OR(ISBLANK(B177),ISBLANK(C177))=FALSE,VLOOKUP(C177,'Límites CartaControl'!$A$7:$H$13,4,FALSE),"")</f>
        <v/>
      </c>
      <c r="H177" s="14" t="str">
        <f>IF(OR(ISBLANK(B177),ISBLANK(C177))=FALSE,VLOOKUP(C177,'Límites CartaControl'!$A$7:$H$13,6,FALSE),"")</f>
        <v/>
      </c>
      <c r="I177" s="70" t="str">
        <f>IF(OR(ISBLANK(B177),ISBLANK(C177))=FALSE,VLOOKUP(C177,'Límites CartaControl'!$A$7:$H$13,7,FALSE),"")</f>
        <v/>
      </c>
      <c r="J177" s="48"/>
      <c r="K177" s="103"/>
      <c r="L177" s="83"/>
      <c r="M177" s="120"/>
    </row>
    <row r="178" spans="1:13" x14ac:dyDescent="0.25">
      <c r="A178" s="43">
        <v>168</v>
      </c>
      <c r="B178" s="78"/>
      <c r="C178" s="48"/>
      <c r="D178" s="48"/>
      <c r="E178" s="14" t="str">
        <f>IF(OR(ISBLANK(B178),ISBLANK(C178))=FALSE,VLOOKUP(C178,'Límites CartaControl'!$A$7:$H$13,2,FALSE),"")</f>
        <v/>
      </c>
      <c r="F178" s="14" t="str">
        <f>IF(OR(ISBLANK(B178),ISBLANK(C178))=FALSE,VLOOKUP(C178,'Límites CartaControl'!$A$7:$H$13,3,FALSE),"")</f>
        <v/>
      </c>
      <c r="G178" s="14" t="str">
        <f>IF(OR(ISBLANK(B178),ISBLANK(C178))=FALSE,VLOOKUP(C178,'Límites CartaControl'!$A$7:$H$13,4,FALSE),"")</f>
        <v/>
      </c>
      <c r="H178" s="14" t="str">
        <f>IF(OR(ISBLANK(B178),ISBLANK(C178))=FALSE,VLOOKUP(C178,'Límites CartaControl'!$A$7:$H$13,6,FALSE),"")</f>
        <v/>
      </c>
      <c r="I178" s="70" t="str">
        <f>IF(OR(ISBLANK(B178),ISBLANK(C178))=FALSE,VLOOKUP(C178,'Límites CartaControl'!$A$7:$H$13,7,FALSE),"")</f>
        <v/>
      </c>
      <c r="J178" s="48"/>
      <c r="K178" s="103"/>
      <c r="L178" s="83"/>
      <c r="M178" s="120"/>
    </row>
    <row r="179" spans="1:13" x14ac:dyDescent="0.25">
      <c r="A179" s="43">
        <v>169</v>
      </c>
      <c r="B179" s="78"/>
      <c r="C179" s="48"/>
      <c r="D179" s="48"/>
      <c r="E179" s="14" t="str">
        <f>IF(OR(ISBLANK(B179),ISBLANK(C179))=FALSE,VLOOKUP(C179,'Límites CartaControl'!$A$7:$H$13,2,FALSE),"")</f>
        <v/>
      </c>
      <c r="F179" s="14" t="str">
        <f>IF(OR(ISBLANK(B179),ISBLANK(C179))=FALSE,VLOOKUP(C179,'Límites CartaControl'!$A$7:$H$13,3,FALSE),"")</f>
        <v/>
      </c>
      <c r="G179" s="14" t="str">
        <f>IF(OR(ISBLANK(B179),ISBLANK(C179))=FALSE,VLOOKUP(C179,'Límites CartaControl'!$A$7:$H$13,4,FALSE),"")</f>
        <v/>
      </c>
      <c r="H179" s="14" t="str">
        <f>IF(OR(ISBLANK(B179),ISBLANK(C179))=FALSE,VLOOKUP(C179,'Límites CartaControl'!$A$7:$H$13,6,FALSE),"")</f>
        <v/>
      </c>
      <c r="I179" s="70" t="str">
        <f>IF(OR(ISBLANK(B179),ISBLANK(C179))=FALSE,VLOOKUP(C179,'Límites CartaControl'!$A$7:$H$13,7,FALSE),"")</f>
        <v/>
      </c>
      <c r="J179" s="48"/>
      <c r="K179" s="103"/>
      <c r="L179" s="83"/>
      <c r="M179" s="120"/>
    </row>
    <row r="180" spans="1:13" x14ac:dyDescent="0.25">
      <c r="A180" s="43">
        <v>170</v>
      </c>
      <c r="B180" s="78"/>
      <c r="C180" s="48"/>
      <c r="D180" s="48"/>
      <c r="E180" s="14" t="str">
        <f>IF(OR(ISBLANK(B180),ISBLANK(C180))=FALSE,VLOOKUP(C180,'Límites CartaControl'!$A$7:$H$13,2,FALSE),"")</f>
        <v/>
      </c>
      <c r="F180" s="14" t="str">
        <f>IF(OR(ISBLANK(B180),ISBLANK(C180))=FALSE,VLOOKUP(C180,'Límites CartaControl'!$A$7:$H$13,3,FALSE),"")</f>
        <v/>
      </c>
      <c r="G180" s="14" t="str">
        <f>IF(OR(ISBLANK(B180),ISBLANK(C180))=FALSE,VLOOKUP(C180,'Límites CartaControl'!$A$7:$H$13,4,FALSE),"")</f>
        <v/>
      </c>
      <c r="H180" s="14" t="str">
        <f>IF(OR(ISBLANK(B180),ISBLANK(C180))=FALSE,VLOOKUP(C180,'Límites CartaControl'!$A$7:$H$13,6,FALSE),"")</f>
        <v/>
      </c>
      <c r="I180" s="70" t="str">
        <f>IF(OR(ISBLANK(B180),ISBLANK(C180))=FALSE,VLOOKUP(C180,'Límites CartaControl'!$A$7:$H$13,7,FALSE),"")</f>
        <v/>
      </c>
      <c r="J180" s="48"/>
      <c r="K180" s="103"/>
      <c r="L180" s="83"/>
      <c r="M180" s="120"/>
    </row>
    <row r="181" spans="1:13" x14ac:dyDescent="0.25">
      <c r="A181" s="43">
        <v>171</v>
      </c>
      <c r="B181" s="78"/>
      <c r="C181" s="48"/>
      <c r="D181" s="48"/>
      <c r="E181" s="14" t="str">
        <f>IF(OR(ISBLANK(B181),ISBLANK(C181))=FALSE,VLOOKUP(C181,'Límites CartaControl'!$A$7:$H$13,2,FALSE),"")</f>
        <v/>
      </c>
      <c r="F181" s="14" t="str">
        <f>IF(OR(ISBLANK(B181),ISBLANK(C181))=FALSE,VLOOKUP(C181,'Límites CartaControl'!$A$7:$H$13,3,FALSE),"")</f>
        <v/>
      </c>
      <c r="G181" s="14" t="str">
        <f>IF(OR(ISBLANK(B181),ISBLANK(C181))=FALSE,VLOOKUP(C181,'Límites CartaControl'!$A$7:$H$13,4,FALSE),"")</f>
        <v/>
      </c>
      <c r="H181" s="14" t="str">
        <f>IF(OR(ISBLANK(B181),ISBLANK(C181))=FALSE,VLOOKUP(C181,'Límites CartaControl'!$A$7:$H$13,6,FALSE),"")</f>
        <v/>
      </c>
      <c r="I181" s="70" t="str">
        <f>IF(OR(ISBLANK(B181),ISBLANK(C181))=FALSE,VLOOKUP(C181,'Límites CartaControl'!$A$7:$H$13,7,FALSE),"")</f>
        <v/>
      </c>
      <c r="J181" s="48"/>
      <c r="K181" s="103"/>
      <c r="L181" s="83"/>
      <c r="M181" s="120"/>
    </row>
    <row r="182" spans="1:13" x14ac:dyDescent="0.25">
      <c r="A182" s="43">
        <v>172</v>
      </c>
      <c r="B182" s="78"/>
      <c r="C182" s="48"/>
      <c r="D182" s="48"/>
      <c r="E182" s="14" t="str">
        <f>IF(OR(ISBLANK(B182),ISBLANK(C182))=FALSE,VLOOKUP(C182,'Límites CartaControl'!$A$7:$H$13,2,FALSE),"")</f>
        <v/>
      </c>
      <c r="F182" s="14" t="str">
        <f>IF(OR(ISBLANK(B182),ISBLANK(C182))=FALSE,VLOOKUP(C182,'Límites CartaControl'!$A$7:$H$13,3,FALSE),"")</f>
        <v/>
      </c>
      <c r="G182" s="14" t="str">
        <f>IF(OR(ISBLANK(B182),ISBLANK(C182))=FALSE,VLOOKUP(C182,'Límites CartaControl'!$A$7:$H$13,4,FALSE),"")</f>
        <v/>
      </c>
      <c r="H182" s="14" t="str">
        <f>IF(OR(ISBLANK(B182),ISBLANK(C182))=FALSE,VLOOKUP(C182,'Límites CartaControl'!$A$7:$H$13,6,FALSE),"")</f>
        <v/>
      </c>
      <c r="I182" s="70" t="str">
        <f>IF(OR(ISBLANK(B182),ISBLANK(C182))=FALSE,VLOOKUP(C182,'Límites CartaControl'!$A$7:$H$13,7,FALSE),"")</f>
        <v/>
      </c>
      <c r="J182" s="48"/>
      <c r="K182" s="103"/>
      <c r="L182" s="83"/>
      <c r="M182" s="120"/>
    </row>
    <row r="183" spans="1:13" x14ac:dyDescent="0.25">
      <c r="A183" s="43">
        <v>173</v>
      </c>
      <c r="B183" s="78"/>
      <c r="C183" s="48"/>
      <c r="D183" s="48"/>
      <c r="E183" s="14" t="str">
        <f>IF(OR(ISBLANK(B183),ISBLANK(C183))=FALSE,VLOOKUP(C183,'Límites CartaControl'!$A$7:$H$13,2,FALSE),"")</f>
        <v/>
      </c>
      <c r="F183" s="14" t="str">
        <f>IF(OR(ISBLANK(B183),ISBLANK(C183))=FALSE,VLOOKUP(C183,'Límites CartaControl'!$A$7:$H$13,3,FALSE),"")</f>
        <v/>
      </c>
      <c r="G183" s="14" t="str">
        <f>IF(OR(ISBLANK(B183),ISBLANK(C183))=FALSE,VLOOKUP(C183,'Límites CartaControl'!$A$7:$H$13,4,FALSE),"")</f>
        <v/>
      </c>
      <c r="H183" s="14" t="str">
        <f>IF(OR(ISBLANK(B183),ISBLANK(C183))=FALSE,VLOOKUP(C183,'Límites CartaControl'!$A$7:$H$13,6,FALSE),"")</f>
        <v/>
      </c>
      <c r="I183" s="70" t="str">
        <f>IF(OR(ISBLANK(B183),ISBLANK(C183))=FALSE,VLOOKUP(C183,'Límites CartaControl'!$A$7:$H$13,7,FALSE),"")</f>
        <v/>
      </c>
      <c r="J183" s="48"/>
      <c r="K183" s="103"/>
      <c r="L183" s="83"/>
      <c r="M183" s="120"/>
    </row>
    <row r="184" spans="1:13" x14ac:dyDescent="0.25">
      <c r="A184" s="43">
        <v>174</v>
      </c>
      <c r="B184" s="78"/>
      <c r="C184" s="48"/>
      <c r="D184" s="48"/>
      <c r="E184" s="14" t="str">
        <f>IF(OR(ISBLANK(B184),ISBLANK(C184))=FALSE,VLOOKUP(C184,'Límites CartaControl'!$A$7:$H$13,2,FALSE),"")</f>
        <v/>
      </c>
      <c r="F184" s="14" t="str">
        <f>IF(OR(ISBLANK(B184),ISBLANK(C184))=FALSE,VLOOKUP(C184,'Límites CartaControl'!$A$7:$H$13,3,FALSE),"")</f>
        <v/>
      </c>
      <c r="G184" s="14" t="str">
        <f>IF(OR(ISBLANK(B184),ISBLANK(C184))=FALSE,VLOOKUP(C184,'Límites CartaControl'!$A$7:$H$13,4,FALSE),"")</f>
        <v/>
      </c>
      <c r="H184" s="14" t="str">
        <f>IF(OR(ISBLANK(B184),ISBLANK(C184))=FALSE,VLOOKUP(C184,'Límites CartaControl'!$A$7:$H$13,6,FALSE),"")</f>
        <v/>
      </c>
      <c r="I184" s="70" t="str">
        <f>IF(OR(ISBLANK(B184),ISBLANK(C184))=FALSE,VLOOKUP(C184,'Límites CartaControl'!$A$7:$H$13,7,FALSE),"")</f>
        <v/>
      </c>
      <c r="J184" s="48"/>
      <c r="K184" s="103"/>
      <c r="L184" s="83"/>
      <c r="M184" s="120"/>
    </row>
    <row r="185" spans="1:13" x14ac:dyDescent="0.25">
      <c r="A185" s="43">
        <v>175</v>
      </c>
      <c r="B185" s="78"/>
      <c r="C185" s="48"/>
      <c r="D185" s="48"/>
      <c r="E185" s="14" t="str">
        <f>IF(OR(ISBLANK(B185),ISBLANK(C185))=FALSE,VLOOKUP(C185,'Límites CartaControl'!$A$7:$H$13,2,FALSE),"")</f>
        <v/>
      </c>
      <c r="F185" s="14" t="str">
        <f>IF(OR(ISBLANK(B185),ISBLANK(C185))=FALSE,VLOOKUP(C185,'Límites CartaControl'!$A$7:$H$13,3,FALSE),"")</f>
        <v/>
      </c>
      <c r="G185" s="14" t="str">
        <f>IF(OR(ISBLANK(B185),ISBLANK(C185))=FALSE,VLOOKUP(C185,'Límites CartaControl'!$A$7:$H$13,4,FALSE),"")</f>
        <v/>
      </c>
      <c r="H185" s="14" t="str">
        <f>IF(OR(ISBLANK(B185),ISBLANK(C185))=FALSE,VLOOKUP(C185,'Límites CartaControl'!$A$7:$H$13,6,FALSE),"")</f>
        <v/>
      </c>
      <c r="I185" s="70" t="str">
        <f>IF(OR(ISBLANK(B185),ISBLANK(C185))=FALSE,VLOOKUP(C185,'Límites CartaControl'!$A$7:$H$13,7,FALSE),"")</f>
        <v/>
      </c>
      <c r="J185" s="48"/>
      <c r="K185" s="103"/>
      <c r="L185" s="83"/>
      <c r="M185" s="120"/>
    </row>
    <row r="186" spans="1:13" x14ac:dyDescent="0.25">
      <c r="A186" s="43">
        <v>176</v>
      </c>
      <c r="B186" s="78"/>
      <c r="C186" s="48"/>
      <c r="D186" s="48"/>
      <c r="E186" s="14" t="str">
        <f>IF(OR(ISBLANK(B186),ISBLANK(C186))=FALSE,VLOOKUP(C186,'Límites CartaControl'!$A$7:$H$13,2,FALSE),"")</f>
        <v/>
      </c>
      <c r="F186" s="14" t="str">
        <f>IF(OR(ISBLANK(B186),ISBLANK(C186))=FALSE,VLOOKUP(C186,'Límites CartaControl'!$A$7:$H$13,3,FALSE),"")</f>
        <v/>
      </c>
      <c r="G186" s="14" t="str">
        <f>IF(OR(ISBLANK(B186),ISBLANK(C186))=FALSE,VLOOKUP(C186,'Límites CartaControl'!$A$7:$H$13,4,FALSE),"")</f>
        <v/>
      </c>
      <c r="H186" s="14" t="str">
        <f>IF(OR(ISBLANK(B186),ISBLANK(C186))=FALSE,VLOOKUP(C186,'Límites CartaControl'!$A$7:$H$13,6,FALSE),"")</f>
        <v/>
      </c>
      <c r="I186" s="70" t="str">
        <f>IF(OR(ISBLANK(B186),ISBLANK(C186))=FALSE,VLOOKUP(C186,'Límites CartaControl'!$A$7:$H$13,7,FALSE),"")</f>
        <v/>
      </c>
      <c r="J186" s="48"/>
      <c r="K186" s="103"/>
      <c r="L186" s="83"/>
      <c r="M186" s="120"/>
    </row>
    <row r="187" spans="1:13" x14ac:dyDescent="0.25">
      <c r="A187" s="43">
        <v>177</v>
      </c>
      <c r="B187" s="78"/>
      <c r="C187" s="48"/>
      <c r="D187" s="48"/>
      <c r="E187" s="14" t="str">
        <f>IF(OR(ISBLANK(B187),ISBLANK(C187))=FALSE,VLOOKUP(C187,'Límites CartaControl'!$A$7:$H$13,2,FALSE),"")</f>
        <v/>
      </c>
      <c r="F187" s="14" t="str">
        <f>IF(OR(ISBLANK(B187),ISBLANK(C187))=FALSE,VLOOKUP(C187,'Límites CartaControl'!$A$7:$H$13,3,FALSE),"")</f>
        <v/>
      </c>
      <c r="G187" s="14" t="str">
        <f>IF(OR(ISBLANK(B187),ISBLANK(C187))=FALSE,VLOOKUP(C187,'Límites CartaControl'!$A$7:$H$13,4,FALSE),"")</f>
        <v/>
      </c>
      <c r="H187" s="14" t="str">
        <f>IF(OR(ISBLANK(B187),ISBLANK(C187))=FALSE,VLOOKUP(C187,'Límites CartaControl'!$A$7:$H$13,6,FALSE),"")</f>
        <v/>
      </c>
      <c r="I187" s="70" t="str">
        <f>IF(OR(ISBLANK(B187),ISBLANK(C187))=FALSE,VLOOKUP(C187,'Límites CartaControl'!$A$7:$H$13,7,FALSE),"")</f>
        <v/>
      </c>
      <c r="J187" s="48"/>
      <c r="K187" s="103"/>
      <c r="L187" s="83"/>
      <c r="M187" s="120"/>
    </row>
    <row r="188" spans="1:13" x14ac:dyDescent="0.25">
      <c r="A188" s="43">
        <v>178</v>
      </c>
      <c r="B188" s="78"/>
      <c r="C188" s="48"/>
      <c r="D188" s="48"/>
      <c r="E188" s="14" t="str">
        <f>IF(OR(ISBLANK(B188),ISBLANK(C188))=FALSE,VLOOKUP(C188,'Límites CartaControl'!$A$7:$H$13,2,FALSE),"")</f>
        <v/>
      </c>
      <c r="F188" s="14" t="str">
        <f>IF(OR(ISBLANK(B188),ISBLANK(C188))=FALSE,VLOOKUP(C188,'Límites CartaControl'!$A$7:$H$13,3,FALSE),"")</f>
        <v/>
      </c>
      <c r="G188" s="14" t="str">
        <f>IF(OR(ISBLANK(B188),ISBLANK(C188))=FALSE,VLOOKUP(C188,'Límites CartaControl'!$A$7:$H$13,4,FALSE),"")</f>
        <v/>
      </c>
      <c r="H188" s="14" t="str">
        <f>IF(OR(ISBLANK(B188),ISBLANK(C188))=FALSE,VLOOKUP(C188,'Límites CartaControl'!$A$7:$H$13,6,FALSE),"")</f>
        <v/>
      </c>
      <c r="I188" s="70" t="str">
        <f>IF(OR(ISBLANK(B188),ISBLANK(C188))=FALSE,VLOOKUP(C188,'Límites CartaControl'!$A$7:$H$13,7,FALSE),"")</f>
        <v/>
      </c>
      <c r="J188" s="48"/>
      <c r="K188" s="103"/>
      <c r="L188" s="83"/>
      <c r="M188" s="120"/>
    </row>
    <row r="189" spans="1:13" x14ac:dyDescent="0.25">
      <c r="A189" s="43">
        <v>179</v>
      </c>
      <c r="B189" s="78"/>
      <c r="C189" s="48"/>
      <c r="D189" s="48"/>
      <c r="E189" s="14" t="str">
        <f>IF(OR(ISBLANK(B189),ISBLANK(C189))=FALSE,VLOOKUP(C189,'Límites CartaControl'!$A$7:$H$13,2,FALSE),"")</f>
        <v/>
      </c>
      <c r="F189" s="14" t="str">
        <f>IF(OR(ISBLANK(B189),ISBLANK(C189))=FALSE,VLOOKUP(C189,'Límites CartaControl'!$A$7:$H$13,3,FALSE),"")</f>
        <v/>
      </c>
      <c r="G189" s="14" t="str">
        <f>IF(OR(ISBLANK(B189),ISBLANK(C189))=FALSE,VLOOKUP(C189,'Límites CartaControl'!$A$7:$H$13,4,FALSE),"")</f>
        <v/>
      </c>
      <c r="H189" s="14" t="str">
        <f>IF(OR(ISBLANK(B189),ISBLANK(C189))=FALSE,VLOOKUP(C189,'Límites CartaControl'!$A$7:$H$13,6,FALSE),"")</f>
        <v/>
      </c>
      <c r="I189" s="70" t="str">
        <f>IF(OR(ISBLANK(B189),ISBLANK(C189))=FALSE,VLOOKUP(C189,'Límites CartaControl'!$A$7:$H$13,7,FALSE),"")</f>
        <v/>
      </c>
      <c r="J189" s="48"/>
      <c r="K189" s="103"/>
      <c r="L189" s="83"/>
      <c r="M189" s="120"/>
    </row>
    <row r="190" spans="1:13" x14ac:dyDescent="0.25">
      <c r="A190" s="43">
        <v>180</v>
      </c>
      <c r="B190" s="78"/>
      <c r="C190" s="48"/>
      <c r="D190" s="48"/>
      <c r="E190" s="14" t="str">
        <f>IF(OR(ISBLANK(B190),ISBLANK(C190))=FALSE,VLOOKUP(C190,'Límites CartaControl'!$A$7:$H$13,2,FALSE),"")</f>
        <v/>
      </c>
      <c r="F190" s="14" t="str">
        <f>IF(OR(ISBLANK(B190),ISBLANK(C190))=FALSE,VLOOKUP(C190,'Límites CartaControl'!$A$7:$H$13,3,FALSE),"")</f>
        <v/>
      </c>
      <c r="G190" s="14" t="str">
        <f>IF(OR(ISBLANK(B190),ISBLANK(C190))=FALSE,VLOOKUP(C190,'Límites CartaControl'!$A$7:$H$13,4,FALSE),"")</f>
        <v/>
      </c>
      <c r="H190" s="14" t="str">
        <f>IF(OR(ISBLANK(B190),ISBLANK(C190))=FALSE,VLOOKUP(C190,'Límites CartaControl'!$A$7:$H$13,6,FALSE),"")</f>
        <v/>
      </c>
      <c r="I190" s="70" t="str">
        <f>IF(OR(ISBLANK(B190),ISBLANK(C190))=FALSE,VLOOKUP(C190,'Límites CartaControl'!$A$7:$H$13,7,FALSE),"")</f>
        <v/>
      </c>
      <c r="J190" s="48"/>
      <c r="K190" s="103"/>
      <c r="L190" s="83"/>
      <c r="M190" s="120"/>
    </row>
    <row r="191" spans="1:13" x14ac:dyDescent="0.25">
      <c r="A191" s="43">
        <v>181</v>
      </c>
      <c r="B191" s="78"/>
      <c r="C191" s="48"/>
      <c r="D191" s="48"/>
      <c r="E191" s="14" t="str">
        <f>IF(OR(ISBLANK(B191),ISBLANK(C191))=FALSE,VLOOKUP(C191,'Límites CartaControl'!$A$7:$H$13,2,FALSE),"")</f>
        <v/>
      </c>
      <c r="F191" s="14" t="str">
        <f>IF(OR(ISBLANK(B191),ISBLANK(C191))=FALSE,VLOOKUP(C191,'Límites CartaControl'!$A$7:$H$13,3,FALSE),"")</f>
        <v/>
      </c>
      <c r="G191" s="14" t="str">
        <f>IF(OR(ISBLANK(B191),ISBLANK(C191))=FALSE,VLOOKUP(C191,'Límites CartaControl'!$A$7:$H$13,4,FALSE),"")</f>
        <v/>
      </c>
      <c r="H191" s="14" t="str">
        <f>IF(OR(ISBLANK(B191),ISBLANK(C191))=FALSE,VLOOKUP(C191,'Límites CartaControl'!$A$7:$H$13,6,FALSE),"")</f>
        <v/>
      </c>
      <c r="I191" s="70" t="str">
        <f>IF(OR(ISBLANK(B191),ISBLANK(C191))=FALSE,VLOOKUP(C191,'Límites CartaControl'!$A$7:$H$13,7,FALSE),"")</f>
        <v/>
      </c>
      <c r="J191" s="48"/>
      <c r="K191" s="103"/>
      <c r="L191" s="83"/>
      <c r="M191" s="120"/>
    </row>
    <row r="192" spans="1:13" x14ac:dyDescent="0.25">
      <c r="A192" s="43">
        <v>182</v>
      </c>
      <c r="B192" s="78"/>
      <c r="C192" s="48"/>
      <c r="D192" s="48"/>
      <c r="E192" s="14" t="str">
        <f>IF(OR(ISBLANK(B192),ISBLANK(C192))=FALSE,VLOOKUP(C192,'Límites CartaControl'!$A$7:$H$13,2,FALSE),"")</f>
        <v/>
      </c>
      <c r="F192" s="14" t="str">
        <f>IF(OR(ISBLANK(B192),ISBLANK(C192))=FALSE,VLOOKUP(C192,'Límites CartaControl'!$A$7:$H$13,3,FALSE),"")</f>
        <v/>
      </c>
      <c r="G192" s="14" t="str">
        <f>IF(OR(ISBLANK(B192),ISBLANK(C192))=FALSE,VLOOKUP(C192,'Límites CartaControl'!$A$7:$H$13,4,FALSE),"")</f>
        <v/>
      </c>
      <c r="H192" s="14" t="str">
        <f>IF(OR(ISBLANK(B192),ISBLANK(C192))=FALSE,VLOOKUP(C192,'Límites CartaControl'!$A$7:$H$13,6,FALSE),"")</f>
        <v/>
      </c>
      <c r="I192" s="70" t="str">
        <f>IF(OR(ISBLANK(B192),ISBLANK(C192))=FALSE,VLOOKUP(C192,'Límites CartaControl'!$A$7:$H$13,7,FALSE),"")</f>
        <v/>
      </c>
      <c r="J192" s="48"/>
      <c r="K192" s="103"/>
      <c r="L192" s="83"/>
      <c r="M192" s="120"/>
    </row>
    <row r="193" spans="1:13" x14ac:dyDescent="0.25">
      <c r="A193" s="43">
        <v>183</v>
      </c>
      <c r="B193" s="78"/>
      <c r="C193" s="48"/>
      <c r="D193" s="48"/>
      <c r="E193" s="14" t="str">
        <f>IF(OR(ISBLANK(B193),ISBLANK(C193))=FALSE,VLOOKUP(C193,'Límites CartaControl'!$A$7:$H$13,2,FALSE),"")</f>
        <v/>
      </c>
      <c r="F193" s="14" t="str">
        <f>IF(OR(ISBLANK(B193),ISBLANK(C193))=FALSE,VLOOKUP(C193,'Límites CartaControl'!$A$7:$H$13,3,FALSE),"")</f>
        <v/>
      </c>
      <c r="G193" s="14" t="str">
        <f>IF(OR(ISBLANK(B193),ISBLANK(C193))=FALSE,VLOOKUP(C193,'Límites CartaControl'!$A$7:$H$13,4,FALSE),"")</f>
        <v/>
      </c>
      <c r="H193" s="14" t="str">
        <f>IF(OR(ISBLANK(B193),ISBLANK(C193))=FALSE,VLOOKUP(C193,'Límites CartaControl'!$A$7:$H$13,6,FALSE),"")</f>
        <v/>
      </c>
      <c r="I193" s="70" t="str">
        <f>IF(OR(ISBLANK(B193),ISBLANK(C193))=FALSE,VLOOKUP(C193,'Límites CartaControl'!$A$7:$H$13,7,FALSE),"")</f>
        <v/>
      </c>
      <c r="J193" s="48"/>
      <c r="K193" s="103"/>
      <c r="L193" s="83"/>
      <c r="M193" s="120"/>
    </row>
    <row r="194" spans="1:13" x14ac:dyDescent="0.25">
      <c r="A194" s="43">
        <v>184</v>
      </c>
      <c r="B194" s="78"/>
      <c r="C194" s="48"/>
      <c r="D194" s="48"/>
      <c r="E194" s="14" t="str">
        <f>IF(OR(ISBLANK(B194),ISBLANK(C194))=FALSE,VLOOKUP(C194,'Límites CartaControl'!$A$7:$H$13,2,FALSE),"")</f>
        <v/>
      </c>
      <c r="F194" s="14" t="str">
        <f>IF(OR(ISBLANK(B194),ISBLANK(C194))=FALSE,VLOOKUP(C194,'Límites CartaControl'!$A$7:$H$13,3,FALSE),"")</f>
        <v/>
      </c>
      <c r="G194" s="14" t="str">
        <f>IF(OR(ISBLANK(B194),ISBLANK(C194))=FALSE,VLOOKUP(C194,'Límites CartaControl'!$A$7:$H$13,4,FALSE),"")</f>
        <v/>
      </c>
      <c r="H194" s="14" t="str">
        <f>IF(OR(ISBLANK(B194),ISBLANK(C194))=FALSE,VLOOKUP(C194,'Límites CartaControl'!$A$7:$H$13,6,FALSE),"")</f>
        <v/>
      </c>
      <c r="I194" s="70" t="str">
        <f>IF(OR(ISBLANK(B194),ISBLANK(C194))=FALSE,VLOOKUP(C194,'Límites CartaControl'!$A$7:$H$13,7,FALSE),"")</f>
        <v/>
      </c>
      <c r="J194" s="48"/>
      <c r="K194" s="103"/>
      <c r="L194" s="83"/>
      <c r="M194" s="120"/>
    </row>
    <row r="195" spans="1:13" x14ac:dyDescent="0.25">
      <c r="A195" s="43">
        <v>185</v>
      </c>
      <c r="B195" s="78"/>
      <c r="C195" s="48"/>
      <c r="D195" s="48"/>
      <c r="E195" s="14" t="str">
        <f>IF(OR(ISBLANK(B195),ISBLANK(C195))=FALSE,VLOOKUP(C195,'Límites CartaControl'!$A$7:$H$13,2,FALSE),"")</f>
        <v/>
      </c>
      <c r="F195" s="14" t="str">
        <f>IF(OR(ISBLANK(B195),ISBLANK(C195))=FALSE,VLOOKUP(C195,'Límites CartaControl'!$A$7:$H$13,3,FALSE),"")</f>
        <v/>
      </c>
      <c r="G195" s="14" t="str">
        <f>IF(OR(ISBLANK(B195),ISBLANK(C195))=FALSE,VLOOKUP(C195,'Límites CartaControl'!$A$7:$H$13,4,FALSE),"")</f>
        <v/>
      </c>
      <c r="H195" s="14" t="str">
        <f>IF(OR(ISBLANK(B195),ISBLANK(C195))=FALSE,VLOOKUP(C195,'Límites CartaControl'!$A$7:$H$13,6,FALSE),"")</f>
        <v/>
      </c>
      <c r="I195" s="70" t="str">
        <f>IF(OR(ISBLANK(B195),ISBLANK(C195))=FALSE,VLOOKUP(C195,'Límites CartaControl'!$A$7:$H$13,7,FALSE),"")</f>
        <v/>
      </c>
      <c r="J195" s="48"/>
      <c r="K195" s="103"/>
      <c r="L195" s="83"/>
      <c r="M195" s="120"/>
    </row>
    <row r="196" spans="1:13" x14ac:dyDescent="0.25">
      <c r="A196" s="43">
        <v>186</v>
      </c>
      <c r="B196" s="78"/>
      <c r="C196" s="48"/>
      <c r="D196" s="48"/>
      <c r="E196" s="14" t="str">
        <f>IF(OR(ISBLANK(B196),ISBLANK(C196))=FALSE,VLOOKUP(C196,'Límites CartaControl'!$A$7:$H$13,2,FALSE),"")</f>
        <v/>
      </c>
      <c r="F196" s="14" t="str">
        <f>IF(OR(ISBLANK(B196),ISBLANK(C196))=FALSE,VLOOKUP(C196,'Límites CartaControl'!$A$7:$H$13,3,FALSE),"")</f>
        <v/>
      </c>
      <c r="G196" s="14" t="str">
        <f>IF(OR(ISBLANK(B196),ISBLANK(C196))=FALSE,VLOOKUP(C196,'Límites CartaControl'!$A$7:$H$13,4,FALSE),"")</f>
        <v/>
      </c>
      <c r="H196" s="14" t="str">
        <f>IF(OR(ISBLANK(B196),ISBLANK(C196))=FALSE,VLOOKUP(C196,'Límites CartaControl'!$A$7:$H$13,6,FALSE),"")</f>
        <v/>
      </c>
      <c r="I196" s="70" t="str">
        <f>IF(OR(ISBLANK(B196),ISBLANK(C196))=FALSE,VLOOKUP(C196,'Límites CartaControl'!$A$7:$H$13,7,FALSE),"")</f>
        <v/>
      </c>
      <c r="J196" s="48"/>
      <c r="K196" s="103"/>
      <c r="L196" s="83"/>
      <c r="M196" s="120"/>
    </row>
    <row r="197" spans="1:13" x14ac:dyDescent="0.25">
      <c r="A197" s="43">
        <v>187</v>
      </c>
      <c r="B197" s="78"/>
      <c r="C197" s="48"/>
      <c r="D197" s="48"/>
      <c r="E197" s="14" t="str">
        <f>IF(OR(ISBLANK(B197),ISBLANK(C197))=FALSE,VLOOKUP(C197,'Límites CartaControl'!$A$7:$H$13,2,FALSE),"")</f>
        <v/>
      </c>
      <c r="F197" s="14" t="str">
        <f>IF(OR(ISBLANK(B197),ISBLANK(C197))=FALSE,VLOOKUP(C197,'Límites CartaControl'!$A$7:$H$13,3,FALSE),"")</f>
        <v/>
      </c>
      <c r="G197" s="14" t="str">
        <f>IF(OR(ISBLANK(B197),ISBLANK(C197))=FALSE,VLOOKUP(C197,'Límites CartaControl'!$A$7:$H$13,4,FALSE),"")</f>
        <v/>
      </c>
      <c r="H197" s="14" t="str">
        <f>IF(OR(ISBLANK(B197),ISBLANK(C197))=FALSE,VLOOKUP(C197,'Límites CartaControl'!$A$7:$H$13,6,FALSE),"")</f>
        <v/>
      </c>
      <c r="I197" s="70" t="str">
        <f>IF(OR(ISBLANK(B197),ISBLANK(C197))=FALSE,VLOOKUP(C197,'Límites CartaControl'!$A$7:$H$13,7,FALSE),"")</f>
        <v/>
      </c>
      <c r="J197" s="48"/>
      <c r="K197" s="103"/>
      <c r="L197" s="83"/>
      <c r="M197" s="120"/>
    </row>
    <row r="198" spans="1:13" x14ac:dyDescent="0.25">
      <c r="A198" s="43">
        <v>188</v>
      </c>
      <c r="B198" s="78"/>
      <c r="C198" s="48"/>
      <c r="D198" s="48"/>
      <c r="E198" s="14" t="str">
        <f>IF(OR(ISBLANK(B198),ISBLANK(C198))=FALSE,VLOOKUP(C198,'Límites CartaControl'!$A$7:$H$13,2,FALSE),"")</f>
        <v/>
      </c>
      <c r="F198" s="14" t="str">
        <f>IF(OR(ISBLANK(B198),ISBLANK(C198))=FALSE,VLOOKUP(C198,'Límites CartaControl'!$A$7:$H$13,3,FALSE),"")</f>
        <v/>
      </c>
      <c r="G198" s="14" t="str">
        <f>IF(OR(ISBLANK(B198),ISBLANK(C198))=FALSE,VLOOKUP(C198,'Límites CartaControl'!$A$7:$H$13,4,FALSE),"")</f>
        <v/>
      </c>
      <c r="H198" s="14" t="str">
        <f>IF(OR(ISBLANK(B198),ISBLANK(C198))=FALSE,VLOOKUP(C198,'Límites CartaControl'!$A$7:$H$13,6,FALSE),"")</f>
        <v/>
      </c>
      <c r="I198" s="70" t="str">
        <f>IF(OR(ISBLANK(B198),ISBLANK(C198))=FALSE,VLOOKUP(C198,'Límites CartaControl'!$A$7:$H$13,7,FALSE),"")</f>
        <v/>
      </c>
      <c r="J198" s="48"/>
      <c r="K198" s="103"/>
      <c r="L198" s="83"/>
      <c r="M198" s="120"/>
    </row>
    <row r="199" spans="1:13" x14ac:dyDescent="0.25">
      <c r="A199" s="43">
        <v>189</v>
      </c>
      <c r="B199" s="78"/>
      <c r="C199" s="48"/>
      <c r="D199" s="48"/>
      <c r="E199" s="14" t="str">
        <f>IF(OR(ISBLANK(B199),ISBLANK(C199))=FALSE,VLOOKUP(C199,'Límites CartaControl'!$A$7:$H$13,2,FALSE),"")</f>
        <v/>
      </c>
      <c r="F199" s="14" t="str">
        <f>IF(OR(ISBLANK(B199),ISBLANK(C199))=FALSE,VLOOKUP(C199,'Límites CartaControl'!$A$7:$H$13,3,FALSE),"")</f>
        <v/>
      </c>
      <c r="G199" s="14" t="str">
        <f>IF(OR(ISBLANK(B199),ISBLANK(C199))=FALSE,VLOOKUP(C199,'Límites CartaControl'!$A$7:$H$13,4,FALSE),"")</f>
        <v/>
      </c>
      <c r="H199" s="14" t="str">
        <f>IF(OR(ISBLANK(B199),ISBLANK(C199))=FALSE,VLOOKUP(C199,'Límites CartaControl'!$A$7:$H$13,6,FALSE),"")</f>
        <v/>
      </c>
      <c r="I199" s="70" t="str">
        <f>IF(OR(ISBLANK(B199),ISBLANK(C199))=FALSE,VLOOKUP(C199,'Límites CartaControl'!$A$7:$H$13,7,FALSE),"")</f>
        <v/>
      </c>
      <c r="J199" s="48"/>
      <c r="K199" s="103"/>
      <c r="L199" s="83"/>
      <c r="M199" s="120"/>
    </row>
    <row r="200" spans="1:13" x14ac:dyDescent="0.25">
      <c r="A200" s="43">
        <v>190</v>
      </c>
      <c r="B200" s="78"/>
      <c r="C200" s="48"/>
      <c r="D200" s="48"/>
      <c r="E200" s="14" t="str">
        <f>IF(OR(ISBLANK(B200),ISBLANK(C200))=FALSE,VLOOKUP(C200,'Límites CartaControl'!$A$7:$H$13,2,FALSE),"")</f>
        <v/>
      </c>
      <c r="F200" s="14" t="str">
        <f>IF(OR(ISBLANK(B200),ISBLANK(C200))=FALSE,VLOOKUP(C200,'Límites CartaControl'!$A$7:$H$13,3,FALSE),"")</f>
        <v/>
      </c>
      <c r="G200" s="14" t="str">
        <f>IF(OR(ISBLANK(B200),ISBLANK(C200))=FALSE,VLOOKUP(C200,'Límites CartaControl'!$A$7:$H$13,4,FALSE),"")</f>
        <v/>
      </c>
      <c r="H200" s="14" t="str">
        <f>IF(OR(ISBLANK(B200),ISBLANK(C200))=FALSE,VLOOKUP(C200,'Límites CartaControl'!$A$7:$H$13,6,FALSE),"")</f>
        <v/>
      </c>
      <c r="I200" s="70" t="str">
        <f>IF(OR(ISBLANK(B200),ISBLANK(C200))=FALSE,VLOOKUP(C200,'Límites CartaControl'!$A$7:$H$13,7,FALSE),"")</f>
        <v/>
      </c>
      <c r="J200" s="48"/>
      <c r="K200" s="103"/>
      <c r="L200" s="83"/>
      <c r="M200" s="120"/>
    </row>
    <row r="201" spans="1:13" x14ac:dyDescent="0.25">
      <c r="A201" s="43">
        <v>191</v>
      </c>
      <c r="B201" s="78"/>
      <c r="C201" s="48"/>
      <c r="D201" s="48"/>
      <c r="E201" s="14" t="str">
        <f>IF(OR(ISBLANK(B201),ISBLANK(C201))=FALSE,VLOOKUP(C201,'Límites CartaControl'!$A$7:$H$13,2,FALSE),"")</f>
        <v/>
      </c>
      <c r="F201" s="14" t="str">
        <f>IF(OR(ISBLANK(B201),ISBLANK(C201))=FALSE,VLOOKUP(C201,'Límites CartaControl'!$A$7:$H$13,3,FALSE),"")</f>
        <v/>
      </c>
      <c r="G201" s="14" t="str">
        <f>IF(OR(ISBLANK(B201),ISBLANK(C201))=FALSE,VLOOKUP(C201,'Límites CartaControl'!$A$7:$H$13,4,FALSE),"")</f>
        <v/>
      </c>
      <c r="H201" s="14" t="str">
        <f>IF(OR(ISBLANK(B201),ISBLANK(C201))=FALSE,VLOOKUP(C201,'Límites CartaControl'!$A$7:$H$13,6,FALSE),"")</f>
        <v/>
      </c>
      <c r="I201" s="70" t="str">
        <f>IF(OR(ISBLANK(B201),ISBLANK(C201))=FALSE,VLOOKUP(C201,'Límites CartaControl'!$A$7:$H$13,7,FALSE),"")</f>
        <v/>
      </c>
      <c r="J201" s="48"/>
      <c r="K201" s="103"/>
      <c r="L201" s="83"/>
      <c r="M201" s="120"/>
    </row>
    <row r="202" spans="1:13" x14ac:dyDescent="0.25">
      <c r="A202" s="43">
        <v>192</v>
      </c>
      <c r="B202" s="78"/>
      <c r="C202" s="48"/>
      <c r="D202" s="48"/>
      <c r="E202" s="14" t="str">
        <f>IF(OR(ISBLANK(B202),ISBLANK(C202))=FALSE,VLOOKUP(C202,'Límites CartaControl'!$A$7:$H$13,2,FALSE),"")</f>
        <v/>
      </c>
      <c r="F202" s="14" t="str">
        <f>IF(OR(ISBLANK(B202),ISBLANK(C202))=FALSE,VLOOKUP(C202,'Límites CartaControl'!$A$7:$H$13,3,FALSE),"")</f>
        <v/>
      </c>
      <c r="G202" s="14" t="str">
        <f>IF(OR(ISBLANK(B202),ISBLANK(C202))=FALSE,VLOOKUP(C202,'Límites CartaControl'!$A$7:$H$13,4,FALSE),"")</f>
        <v/>
      </c>
      <c r="H202" s="14" t="str">
        <f>IF(OR(ISBLANK(B202),ISBLANK(C202))=FALSE,VLOOKUP(C202,'Límites CartaControl'!$A$7:$H$13,6,FALSE),"")</f>
        <v/>
      </c>
      <c r="I202" s="70" t="str">
        <f>IF(OR(ISBLANK(B202),ISBLANK(C202))=FALSE,VLOOKUP(C202,'Límites CartaControl'!$A$7:$H$13,7,FALSE),"")</f>
        <v/>
      </c>
      <c r="J202" s="48"/>
      <c r="K202" s="103"/>
      <c r="L202" s="83"/>
      <c r="M202" s="120"/>
    </row>
    <row r="203" spans="1:13" x14ac:dyDescent="0.25">
      <c r="A203" s="43">
        <v>193</v>
      </c>
      <c r="B203" s="78"/>
      <c r="C203" s="48"/>
      <c r="D203" s="48"/>
      <c r="E203" s="14" t="str">
        <f>IF(OR(ISBLANK(B203),ISBLANK(C203))=FALSE,VLOOKUP(C203,'Límites CartaControl'!$A$7:$H$13,2,FALSE),"")</f>
        <v/>
      </c>
      <c r="F203" s="14" t="str">
        <f>IF(OR(ISBLANK(B203),ISBLANK(C203))=FALSE,VLOOKUP(C203,'Límites CartaControl'!$A$7:$H$13,3,FALSE),"")</f>
        <v/>
      </c>
      <c r="G203" s="14" t="str">
        <f>IF(OR(ISBLANK(B203),ISBLANK(C203))=FALSE,VLOOKUP(C203,'Límites CartaControl'!$A$7:$H$13,4,FALSE),"")</f>
        <v/>
      </c>
      <c r="H203" s="14" t="str">
        <f>IF(OR(ISBLANK(B203),ISBLANK(C203))=FALSE,VLOOKUP(C203,'Límites CartaControl'!$A$7:$H$13,6,FALSE),"")</f>
        <v/>
      </c>
      <c r="I203" s="70" t="str">
        <f>IF(OR(ISBLANK(B203),ISBLANK(C203))=FALSE,VLOOKUP(C203,'Límites CartaControl'!$A$7:$H$13,7,FALSE),"")</f>
        <v/>
      </c>
      <c r="J203" s="48"/>
      <c r="K203" s="103"/>
      <c r="L203" s="83"/>
      <c r="M203" s="120"/>
    </row>
    <row r="204" spans="1:13" x14ac:dyDescent="0.25">
      <c r="A204" s="43">
        <v>194</v>
      </c>
      <c r="B204" s="78"/>
      <c r="C204" s="48"/>
      <c r="D204" s="48"/>
      <c r="E204" s="14" t="str">
        <f>IF(OR(ISBLANK(B204),ISBLANK(C204))=FALSE,VLOOKUP(C204,'Límites CartaControl'!$A$7:$H$13,2,FALSE),"")</f>
        <v/>
      </c>
      <c r="F204" s="14" t="str">
        <f>IF(OR(ISBLANK(B204),ISBLANK(C204))=FALSE,VLOOKUP(C204,'Límites CartaControl'!$A$7:$H$13,3,FALSE),"")</f>
        <v/>
      </c>
      <c r="G204" s="14" t="str">
        <f>IF(OR(ISBLANK(B204),ISBLANK(C204))=FALSE,VLOOKUP(C204,'Límites CartaControl'!$A$7:$H$13,4,FALSE),"")</f>
        <v/>
      </c>
      <c r="H204" s="14" t="str">
        <f>IF(OR(ISBLANK(B204),ISBLANK(C204))=FALSE,VLOOKUP(C204,'Límites CartaControl'!$A$7:$H$13,6,FALSE),"")</f>
        <v/>
      </c>
      <c r="I204" s="70" t="str">
        <f>IF(OR(ISBLANK(B204),ISBLANK(C204))=FALSE,VLOOKUP(C204,'Límites CartaControl'!$A$7:$H$13,7,FALSE),"")</f>
        <v/>
      </c>
      <c r="J204" s="48"/>
      <c r="K204" s="103"/>
      <c r="L204" s="83"/>
      <c r="M204" s="120"/>
    </row>
    <row r="205" spans="1:13" x14ac:dyDescent="0.25">
      <c r="A205" s="43">
        <v>195</v>
      </c>
      <c r="B205" s="78"/>
      <c r="C205" s="48"/>
      <c r="D205" s="48"/>
      <c r="E205" s="14" t="str">
        <f>IF(OR(ISBLANK(B205),ISBLANK(C205))=FALSE,VLOOKUP(C205,'Límites CartaControl'!$A$7:$H$13,2,FALSE),"")</f>
        <v/>
      </c>
      <c r="F205" s="14" t="str">
        <f>IF(OR(ISBLANK(B205),ISBLANK(C205))=FALSE,VLOOKUP(C205,'Límites CartaControl'!$A$7:$H$13,3,FALSE),"")</f>
        <v/>
      </c>
      <c r="G205" s="14" t="str">
        <f>IF(OR(ISBLANK(B205),ISBLANK(C205))=FALSE,VLOOKUP(C205,'Límites CartaControl'!$A$7:$H$13,4,FALSE),"")</f>
        <v/>
      </c>
      <c r="H205" s="14" t="str">
        <f>IF(OR(ISBLANK(B205),ISBLANK(C205))=FALSE,VLOOKUP(C205,'Límites CartaControl'!$A$7:$H$13,6,FALSE),"")</f>
        <v/>
      </c>
      <c r="I205" s="70" t="str">
        <f>IF(OR(ISBLANK(B205),ISBLANK(C205))=FALSE,VLOOKUP(C205,'Límites CartaControl'!$A$7:$H$13,7,FALSE),"")</f>
        <v/>
      </c>
      <c r="J205" s="48"/>
      <c r="K205" s="103"/>
      <c r="L205" s="83"/>
      <c r="M205" s="120"/>
    </row>
    <row r="206" spans="1:13" x14ac:dyDescent="0.25">
      <c r="A206" s="43">
        <v>196</v>
      </c>
      <c r="B206" s="78"/>
      <c r="C206" s="48"/>
      <c r="D206" s="48"/>
      <c r="E206" s="14" t="str">
        <f>IF(OR(ISBLANK(B206),ISBLANK(C206))=FALSE,VLOOKUP(C206,'Límites CartaControl'!$A$7:$H$13,2,FALSE),"")</f>
        <v/>
      </c>
      <c r="F206" s="14" t="str">
        <f>IF(OR(ISBLANK(B206),ISBLANK(C206))=FALSE,VLOOKUP(C206,'Límites CartaControl'!$A$7:$H$13,3,FALSE),"")</f>
        <v/>
      </c>
      <c r="G206" s="14" t="str">
        <f>IF(OR(ISBLANK(B206),ISBLANK(C206))=FALSE,VLOOKUP(C206,'Límites CartaControl'!$A$7:$H$13,4,FALSE),"")</f>
        <v/>
      </c>
      <c r="H206" s="14" t="str">
        <f>IF(OR(ISBLANK(B206),ISBLANK(C206))=FALSE,VLOOKUP(C206,'Límites CartaControl'!$A$7:$H$13,6,FALSE),"")</f>
        <v/>
      </c>
      <c r="I206" s="70" t="str">
        <f>IF(OR(ISBLANK(B206),ISBLANK(C206))=FALSE,VLOOKUP(C206,'Límites CartaControl'!$A$7:$H$13,7,FALSE),"")</f>
        <v/>
      </c>
      <c r="J206" s="48"/>
      <c r="K206" s="103"/>
      <c r="L206" s="83"/>
      <c r="M206" s="120"/>
    </row>
    <row r="207" spans="1:13" x14ac:dyDescent="0.25">
      <c r="A207" s="43">
        <v>197</v>
      </c>
      <c r="B207" s="78"/>
      <c r="C207" s="48"/>
      <c r="D207" s="48"/>
      <c r="E207" s="14" t="str">
        <f>IF(OR(ISBLANK(B207),ISBLANK(C207))=FALSE,VLOOKUP(C207,'Límites CartaControl'!$A$7:$H$13,2,FALSE),"")</f>
        <v/>
      </c>
      <c r="F207" s="14" t="str">
        <f>IF(OR(ISBLANK(B207),ISBLANK(C207))=FALSE,VLOOKUP(C207,'Límites CartaControl'!$A$7:$H$13,3,FALSE),"")</f>
        <v/>
      </c>
      <c r="G207" s="14" t="str">
        <f>IF(OR(ISBLANK(B207),ISBLANK(C207))=FALSE,VLOOKUP(C207,'Límites CartaControl'!$A$7:$H$13,4,FALSE),"")</f>
        <v/>
      </c>
      <c r="H207" s="14" t="str">
        <f>IF(OR(ISBLANK(B207),ISBLANK(C207))=FALSE,VLOOKUP(C207,'Límites CartaControl'!$A$7:$H$13,6,FALSE),"")</f>
        <v/>
      </c>
      <c r="I207" s="70" t="str">
        <f>IF(OR(ISBLANK(B207),ISBLANK(C207))=FALSE,VLOOKUP(C207,'Límites CartaControl'!$A$7:$H$13,7,FALSE),"")</f>
        <v/>
      </c>
      <c r="J207" s="48"/>
      <c r="K207" s="103"/>
      <c r="L207" s="83"/>
      <c r="M207" s="120"/>
    </row>
    <row r="208" spans="1:13" x14ac:dyDescent="0.25">
      <c r="A208" s="43">
        <v>198</v>
      </c>
      <c r="B208" s="78"/>
      <c r="C208" s="48"/>
      <c r="D208" s="48"/>
      <c r="E208" s="14" t="str">
        <f>IF(OR(ISBLANK(B208),ISBLANK(C208))=FALSE,VLOOKUP(C208,'Límites CartaControl'!$A$7:$H$13,2,FALSE),"")</f>
        <v/>
      </c>
      <c r="F208" s="14" t="str">
        <f>IF(OR(ISBLANK(B208),ISBLANK(C208))=FALSE,VLOOKUP(C208,'Límites CartaControl'!$A$7:$H$13,3,FALSE),"")</f>
        <v/>
      </c>
      <c r="G208" s="14" t="str">
        <f>IF(OR(ISBLANK(B208),ISBLANK(C208))=FALSE,VLOOKUP(C208,'Límites CartaControl'!$A$7:$H$13,4,FALSE),"")</f>
        <v/>
      </c>
      <c r="H208" s="14" t="str">
        <f>IF(OR(ISBLANK(B208),ISBLANK(C208))=FALSE,VLOOKUP(C208,'Límites CartaControl'!$A$7:$H$13,6,FALSE),"")</f>
        <v/>
      </c>
      <c r="I208" s="70" t="str">
        <f>IF(OR(ISBLANK(B208),ISBLANK(C208))=FALSE,VLOOKUP(C208,'Límites CartaControl'!$A$7:$H$13,7,FALSE),"")</f>
        <v/>
      </c>
      <c r="J208" s="48"/>
      <c r="K208" s="103"/>
      <c r="L208" s="83"/>
      <c r="M208" s="120"/>
    </row>
    <row r="209" spans="1:13" x14ac:dyDescent="0.25">
      <c r="A209" s="43">
        <v>199</v>
      </c>
      <c r="B209" s="78"/>
      <c r="C209" s="48"/>
      <c r="D209" s="48"/>
      <c r="E209" s="14" t="str">
        <f>IF(OR(ISBLANK(B209),ISBLANK(C209))=FALSE,VLOOKUP(C209,'Límites CartaControl'!$A$7:$H$13,2,FALSE),"")</f>
        <v/>
      </c>
      <c r="F209" s="14" t="str">
        <f>IF(OR(ISBLANK(B209),ISBLANK(C209))=FALSE,VLOOKUP(C209,'Límites CartaControl'!$A$7:$H$13,3,FALSE),"")</f>
        <v/>
      </c>
      <c r="G209" s="14" t="str">
        <f>IF(OR(ISBLANK(B209),ISBLANK(C209))=FALSE,VLOOKUP(C209,'Límites CartaControl'!$A$7:$H$13,4,FALSE),"")</f>
        <v/>
      </c>
      <c r="H209" s="14" t="str">
        <f>IF(OR(ISBLANK(B209),ISBLANK(C209))=FALSE,VLOOKUP(C209,'Límites CartaControl'!$A$7:$H$13,6,FALSE),"")</f>
        <v/>
      </c>
      <c r="I209" s="70" t="str">
        <f>IF(OR(ISBLANK(B209),ISBLANK(C209))=FALSE,VLOOKUP(C209,'Límites CartaControl'!$A$7:$H$13,7,FALSE),"")</f>
        <v/>
      </c>
      <c r="J209" s="48"/>
      <c r="K209" s="103"/>
      <c r="L209" s="83"/>
      <c r="M209" s="120"/>
    </row>
    <row r="210" spans="1:13" x14ac:dyDescent="0.25">
      <c r="A210" s="43">
        <v>200</v>
      </c>
      <c r="B210" s="78"/>
      <c r="C210" s="48"/>
      <c r="D210" s="48"/>
      <c r="E210" s="14" t="str">
        <f>IF(OR(ISBLANK(B210),ISBLANK(C210))=FALSE,VLOOKUP(C210,'Límites CartaControl'!$A$7:$H$13,2,FALSE),"")</f>
        <v/>
      </c>
      <c r="F210" s="14" t="str">
        <f>IF(OR(ISBLANK(B210),ISBLANK(C210))=FALSE,VLOOKUP(C210,'Límites CartaControl'!$A$7:$H$13,3,FALSE),"")</f>
        <v/>
      </c>
      <c r="G210" s="14" t="str">
        <f>IF(OR(ISBLANK(B210),ISBLANK(C210))=FALSE,VLOOKUP(C210,'Límites CartaControl'!$A$7:$H$13,4,FALSE),"")</f>
        <v/>
      </c>
      <c r="H210" s="14" t="str">
        <f>IF(OR(ISBLANK(B210),ISBLANK(C210))=FALSE,VLOOKUP(C210,'Límites CartaControl'!$A$7:$H$13,6,FALSE),"")</f>
        <v/>
      </c>
      <c r="I210" s="70" t="str">
        <f>IF(OR(ISBLANK(B210),ISBLANK(C210))=FALSE,VLOOKUP(C210,'Límites CartaControl'!$A$7:$H$13,7,FALSE),"")</f>
        <v/>
      </c>
      <c r="J210" s="48"/>
      <c r="K210" s="103"/>
      <c r="L210" s="83"/>
      <c r="M210" s="120"/>
    </row>
    <row r="211" spans="1:13" x14ac:dyDescent="0.25">
      <c r="A211" s="43">
        <v>201</v>
      </c>
      <c r="B211" s="78"/>
      <c r="C211" s="48"/>
      <c r="D211" s="48"/>
      <c r="E211" s="14" t="str">
        <f>IF(OR(ISBLANK(B211),ISBLANK(C211))=FALSE,VLOOKUP(C211,'Límites CartaControl'!$A$7:$H$13,2,FALSE),"")</f>
        <v/>
      </c>
      <c r="F211" s="14" t="str">
        <f>IF(OR(ISBLANK(B211),ISBLANK(C211))=FALSE,VLOOKUP(C211,'Límites CartaControl'!$A$7:$H$13,3,FALSE),"")</f>
        <v/>
      </c>
      <c r="G211" s="14" t="str">
        <f>IF(OR(ISBLANK(B211),ISBLANK(C211))=FALSE,VLOOKUP(C211,'Límites CartaControl'!$A$7:$H$13,4,FALSE),"")</f>
        <v/>
      </c>
      <c r="H211" s="14" t="str">
        <f>IF(OR(ISBLANK(B211),ISBLANK(C211))=FALSE,VLOOKUP(C211,'Límites CartaControl'!$A$7:$H$13,6,FALSE),"")</f>
        <v/>
      </c>
      <c r="I211" s="70" t="str">
        <f>IF(OR(ISBLANK(B211),ISBLANK(C211))=FALSE,VLOOKUP(C211,'Límites CartaControl'!$A$7:$H$13,7,FALSE),"")</f>
        <v/>
      </c>
      <c r="J211" s="48"/>
      <c r="K211" s="103"/>
      <c r="L211" s="83"/>
      <c r="M211" s="120"/>
    </row>
    <row r="212" spans="1:13" x14ac:dyDescent="0.25">
      <c r="A212" s="43">
        <v>202</v>
      </c>
      <c r="B212" s="78"/>
      <c r="C212" s="48"/>
      <c r="D212" s="48"/>
      <c r="E212" s="14" t="str">
        <f>IF(OR(ISBLANK(B212),ISBLANK(C212))=FALSE,VLOOKUP(C212,'Límites CartaControl'!$A$7:$H$13,2,FALSE),"")</f>
        <v/>
      </c>
      <c r="F212" s="14" t="str">
        <f>IF(OR(ISBLANK(B212),ISBLANK(C212))=FALSE,VLOOKUP(C212,'Límites CartaControl'!$A$7:$H$13,3,FALSE),"")</f>
        <v/>
      </c>
      <c r="G212" s="14" t="str">
        <f>IF(OR(ISBLANK(B212),ISBLANK(C212))=FALSE,VLOOKUP(C212,'Límites CartaControl'!$A$7:$H$13,4,FALSE),"")</f>
        <v/>
      </c>
      <c r="H212" s="14" t="str">
        <f>IF(OR(ISBLANK(B212),ISBLANK(C212))=FALSE,VLOOKUP(C212,'Límites CartaControl'!$A$7:$H$13,6,FALSE),"")</f>
        <v/>
      </c>
      <c r="I212" s="70" t="str">
        <f>IF(OR(ISBLANK(B212),ISBLANK(C212))=FALSE,VLOOKUP(C212,'Límites CartaControl'!$A$7:$H$13,7,FALSE),"")</f>
        <v/>
      </c>
      <c r="J212" s="48"/>
      <c r="K212" s="103"/>
      <c r="L212" s="83"/>
      <c r="M212" s="120"/>
    </row>
    <row r="213" spans="1:13" x14ac:dyDescent="0.25">
      <c r="A213" s="43">
        <v>203</v>
      </c>
      <c r="B213" s="78"/>
      <c r="C213" s="48"/>
      <c r="D213" s="48"/>
      <c r="E213" s="14" t="str">
        <f>IF(OR(ISBLANK(B213),ISBLANK(C213))=FALSE,VLOOKUP(C213,'Límites CartaControl'!$A$7:$H$13,2,FALSE),"")</f>
        <v/>
      </c>
      <c r="F213" s="14" t="str">
        <f>IF(OR(ISBLANK(B213),ISBLANK(C213))=FALSE,VLOOKUP(C213,'Límites CartaControl'!$A$7:$H$13,3,FALSE),"")</f>
        <v/>
      </c>
      <c r="G213" s="14" t="str">
        <f>IF(OR(ISBLANK(B213),ISBLANK(C213))=FALSE,VLOOKUP(C213,'Límites CartaControl'!$A$7:$H$13,4,FALSE),"")</f>
        <v/>
      </c>
      <c r="H213" s="14" t="str">
        <f>IF(OR(ISBLANK(B213),ISBLANK(C213))=FALSE,VLOOKUP(C213,'Límites CartaControl'!$A$7:$H$13,6,FALSE),"")</f>
        <v/>
      </c>
      <c r="I213" s="70" t="str">
        <f>IF(OR(ISBLANK(B213),ISBLANK(C213))=FALSE,VLOOKUP(C213,'Límites CartaControl'!$A$7:$H$13,7,FALSE),"")</f>
        <v/>
      </c>
      <c r="J213" s="48"/>
      <c r="K213" s="103"/>
      <c r="L213" s="83"/>
      <c r="M213" s="120"/>
    </row>
    <row r="214" spans="1:13" x14ac:dyDescent="0.25">
      <c r="A214" s="43">
        <v>204</v>
      </c>
      <c r="B214" s="78"/>
      <c r="C214" s="48"/>
      <c r="D214" s="48"/>
      <c r="E214" s="14" t="str">
        <f>IF(OR(ISBLANK(B214),ISBLANK(C214))=FALSE,VLOOKUP(C214,'Límites CartaControl'!$A$7:$H$13,2,FALSE),"")</f>
        <v/>
      </c>
      <c r="F214" s="14" t="str">
        <f>IF(OR(ISBLANK(B214),ISBLANK(C214))=FALSE,VLOOKUP(C214,'Límites CartaControl'!$A$7:$H$13,3,FALSE),"")</f>
        <v/>
      </c>
      <c r="G214" s="14" t="str">
        <f>IF(OR(ISBLANK(B214),ISBLANK(C214))=FALSE,VLOOKUP(C214,'Límites CartaControl'!$A$7:$H$13,4,FALSE),"")</f>
        <v/>
      </c>
      <c r="H214" s="14" t="str">
        <f>IF(OR(ISBLANK(B214),ISBLANK(C214))=FALSE,VLOOKUP(C214,'Límites CartaControl'!$A$7:$H$13,6,FALSE),"")</f>
        <v/>
      </c>
      <c r="I214" s="70" t="str">
        <f>IF(OR(ISBLANK(B214),ISBLANK(C214))=FALSE,VLOOKUP(C214,'Límites CartaControl'!$A$7:$H$13,7,FALSE),"")</f>
        <v/>
      </c>
      <c r="J214" s="48"/>
      <c r="K214" s="103"/>
      <c r="L214" s="83"/>
      <c r="M214" s="120"/>
    </row>
    <row r="215" spans="1:13" x14ac:dyDescent="0.25">
      <c r="A215" s="43">
        <v>205</v>
      </c>
      <c r="B215" s="78"/>
      <c r="C215" s="48"/>
      <c r="D215" s="48"/>
      <c r="E215" s="14" t="str">
        <f>IF(OR(ISBLANK(B215),ISBLANK(C215))=FALSE,VLOOKUP(C215,'Límites CartaControl'!$A$7:$H$13,2,FALSE),"")</f>
        <v/>
      </c>
      <c r="F215" s="14" t="str">
        <f>IF(OR(ISBLANK(B215),ISBLANK(C215))=FALSE,VLOOKUP(C215,'Límites CartaControl'!$A$7:$H$13,3,FALSE),"")</f>
        <v/>
      </c>
      <c r="G215" s="14" t="str">
        <f>IF(OR(ISBLANK(B215),ISBLANK(C215))=FALSE,VLOOKUP(C215,'Límites CartaControl'!$A$7:$H$13,4,FALSE),"")</f>
        <v/>
      </c>
      <c r="H215" s="14" t="str">
        <f>IF(OR(ISBLANK(B215),ISBLANK(C215))=FALSE,VLOOKUP(C215,'Límites CartaControl'!$A$7:$H$13,6,FALSE),"")</f>
        <v/>
      </c>
      <c r="I215" s="70" t="str">
        <f>IF(OR(ISBLANK(B215),ISBLANK(C215))=FALSE,VLOOKUP(C215,'Límites CartaControl'!$A$7:$H$13,7,FALSE),"")</f>
        <v/>
      </c>
      <c r="J215" s="48"/>
      <c r="K215" s="103"/>
      <c r="L215" s="83"/>
      <c r="M215" s="120"/>
    </row>
    <row r="216" spans="1:13" x14ac:dyDescent="0.25">
      <c r="A216" s="43">
        <v>206</v>
      </c>
      <c r="B216" s="78"/>
      <c r="C216" s="48"/>
      <c r="D216" s="48"/>
      <c r="E216" s="14" t="str">
        <f>IF(OR(ISBLANK(B216),ISBLANK(C216))=FALSE,VLOOKUP(C216,'Límites CartaControl'!$A$7:$H$13,2,FALSE),"")</f>
        <v/>
      </c>
      <c r="F216" s="14" t="str">
        <f>IF(OR(ISBLANK(B216),ISBLANK(C216))=FALSE,VLOOKUP(C216,'Límites CartaControl'!$A$7:$H$13,3,FALSE),"")</f>
        <v/>
      </c>
      <c r="G216" s="14" t="str">
        <f>IF(OR(ISBLANK(B216),ISBLANK(C216))=FALSE,VLOOKUP(C216,'Límites CartaControl'!$A$7:$H$13,4,FALSE),"")</f>
        <v/>
      </c>
      <c r="H216" s="14" t="str">
        <f>IF(OR(ISBLANK(B216),ISBLANK(C216))=FALSE,VLOOKUP(C216,'Límites CartaControl'!$A$7:$H$13,6,FALSE),"")</f>
        <v/>
      </c>
      <c r="I216" s="70" t="str">
        <f>IF(OR(ISBLANK(B216),ISBLANK(C216))=FALSE,VLOOKUP(C216,'Límites CartaControl'!$A$7:$H$13,7,FALSE),"")</f>
        <v/>
      </c>
      <c r="J216" s="48"/>
      <c r="K216" s="103"/>
      <c r="L216" s="83"/>
      <c r="M216" s="120"/>
    </row>
    <row r="217" spans="1:13" x14ac:dyDescent="0.25">
      <c r="A217" s="43">
        <v>207</v>
      </c>
      <c r="B217" s="78"/>
      <c r="C217" s="48"/>
      <c r="D217" s="48"/>
      <c r="E217" s="14" t="str">
        <f>IF(OR(ISBLANK(B217),ISBLANK(C217))=FALSE,VLOOKUP(C217,'Límites CartaControl'!$A$7:$H$13,2,FALSE),"")</f>
        <v/>
      </c>
      <c r="F217" s="14" t="str">
        <f>IF(OR(ISBLANK(B217),ISBLANK(C217))=FALSE,VLOOKUP(C217,'Límites CartaControl'!$A$7:$H$13,3,FALSE),"")</f>
        <v/>
      </c>
      <c r="G217" s="14" t="str">
        <f>IF(OR(ISBLANK(B217),ISBLANK(C217))=FALSE,VLOOKUP(C217,'Límites CartaControl'!$A$7:$H$13,4,FALSE),"")</f>
        <v/>
      </c>
      <c r="H217" s="14" t="str">
        <f>IF(OR(ISBLANK(B217),ISBLANK(C217))=FALSE,VLOOKUP(C217,'Límites CartaControl'!$A$7:$H$13,6,FALSE),"")</f>
        <v/>
      </c>
      <c r="I217" s="70" t="str">
        <f>IF(OR(ISBLANK(B217),ISBLANK(C217))=FALSE,VLOOKUP(C217,'Límites CartaControl'!$A$7:$H$13,7,FALSE),"")</f>
        <v/>
      </c>
      <c r="J217" s="48"/>
      <c r="K217" s="103"/>
      <c r="L217" s="83"/>
      <c r="M217" s="120"/>
    </row>
    <row r="218" spans="1:13" x14ac:dyDescent="0.25">
      <c r="A218" s="43">
        <v>208</v>
      </c>
      <c r="B218" s="78"/>
      <c r="C218" s="48"/>
      <c r="D218" s="48"/>
      <c r="E218" s="14" t="str">
        <f>IF(OR(ISBLANK(B218),ISBLANK(C218))=FALSE,VLOOKUP(C218,'Límites CartaControl'!$A$7:$H$13,2,FALSE),"")</f>
        <v/>
      </c>
      <c r="F218" s="14" t="str">
        <f>IF(OR(ISBLANK(B218),ISBLANK(C218))=FALSE,VLOOKUP(C218,'Límites CartaControl'!$A$7:$H$13,3,FALSE),"")</f>
        <v/>
      </c>
      <c r="G218" s="14" t="str">
        <f>IF(OR(ISBLANK(B218),ISBLANK(C218))=FALSE,VLOOKUP(C218,'Límites CartaControl'!$A$7:$H$13,4,FALSE),"")</f>
        <v/>
      </c>
      <c r="H218" s="14" t="str">
        <f>IF(OR(ISBLANK(B218),ISBLANK(C218))=FALSE,VLOOKUP(C218,'Límites CartaControl'!$A$7:$H$13,6,FALSE),"")</f>
        <v/>
      </c>
      <c r="I218" s="70" t="str">
        <f>IF(OR(ISBLANK(B218),ISBLANK(C218))=FALSE,VLOOKUP(C218,'Límites CartaControl'!$A$7:$H$13,7,FALSE),"")</f>
        <v/>
      </c>
      <c r="J218" s="48"/>
      <c r="K218" s="103"/>
      <c r="L218" s="83"/>
      <c r="M218" s="120"/>
    </row>
    <row r="219" spans="1:13" x14ac:dyDescent="0.25">
      <c r="A219" s="43">
        <v>209</v>
      </c>
      <c r="B219" s="78"/>
      <c r="C219" s="48"/>
      <c r="D219" s="48"/>
      <c r="E219" s="14" t="str">
        <f>IF(OR(ISBLANK(B219),ISBLANK(C219))=FALSE,VLOOKUP(C219,'Límites CartaControl'!$A$7:$H$13,2,FALSE),"")</f>
        <v/>
      </c>
      <c r="F219" s="14" t="str">
        <f>IF(OR(ISBLANK(B219),ISBLANK(C219))=FALSE,VLOOKUP(C219,'Límites CartaControl'!$A$7:$H$13,3,FALSE),"")</f>
        <v/>
      </c>
      <c r="G219" s="14" t="str">
        <f>IF(OR(ISBLANK(B219),ISBLANK(C219))=FALSE,VLOOKUP(C219,'Límites CartaControl'!$A$7:$H$13,4,FALSE),"")</f>
        <v/>
      </c>
      <c r="H219" s="14" t="str">
        <f>IF(OR(ISBLANK(B219),ISBLANK(C219))=FALSE,VLOOKUP(C219,'Límites CartaControl'!$A$7:$H$13,6,FALSE),"")</f>
        <v/>
      </c>
      <c r="I219" s="70" t="str">
        <f>IF(OR(ISBLANK(B219),ISBLANK(C219))=FALSE,VLOOKUP(C219,'Límites CartaControl'!$A$7:$H$13,7,FALSE),"")</f>
        <v/>
      </c>
      <c r="J219" s="48"/>
      <c r="K219" s="103"/>
      <c r="L219" s="83"/>
      <c r="M219" s="120"/>
    </row>
    <row r="220" spans="1:13" x14ac:dyDescent="0.25">
      <c r="A220" s="43">
        <v>210</v>
      </c>
      <c r="B220" s="78"/>
      <c r="C220" s="48"/>
      <c r="D220" s="48"/>
      <c r="E220" s="14" t="str">
        <f>IF(OR(ISBLANK(B220),ISBLANK(C220))=FALSE,VLOOKUP(C220,'Límites CartaControl'!$A$7:$H$13,2,FALSE),"")</f>
        <v/>
      </c>
      <c r="F220" s="14" t="str">
        <f>IF(OR(ISBLANK(B220),ISBLANK(C220))=FALSE,VLOOKUP(C220,'Límites CartaControl'!$A$7:$H$13,3,FALSE),"")</f>
        <v/>
      </c>
      <c r="G220" s="14" t="str">
        <f>IF(OR(ISBLANK(B220),ISBLANK(C220))=FALSE,VLOOKUP(C220,'Límites CartaControl'!$A$7:$H$13,4,FALSE),"")</f>
        <v/>
      </c>
      <c r="H220" s="14" t="str">
        <f>IF(OR(ISBLANK(B220),ISBLANK(C220))=FALSE,VLOOKUP(C220,'Límites CartaControl'!$A$7:$H$13,6,FALSE),"")</f>
        <v/>
      </c>
      <c r="I220" s="70" t="str">
        <f>IF(OR(ISBLANK(B220),ISBLANK(C220))=FALSE,VLOOKUP(C220,'Límites CartaControl'!$A$7:$H$13,7,FALSE),"")</f>
        <v/>
      </c>
      <c r="J220" s="48"/>
      <c r="K220" s="103"/>
      <c r="L220" s="83"/>
      <c r="M220" s="120"/>
    </row>
    <row r="221" spans="1:13" x14ac:dyDescent="0.25">
      <c r="A221" s="43">
        <v>211</v>
      </c>
      <c r="B221" s="78"/>
      <c r="C221" s="48"/>
      <c r="D221" s="48"/>
      <c r="E221" s="14" t="str">
        <f>IF(OR(ISBLANK(B221),ISBLANK(C221))=FALSE,VLOOKUP(C221,'Límites CartaControl'!$A$7:$H$13,2,FALSE),"")</f>
        <v/>
      </c>
      <c r="F221" s="14" t="str">
        <f>IF(OR(ISBLANK(B221),ISBLANK(C221))=FALSE,VLOOKUP(C221,'Límites CartaControl'!$A$7:$H$13,3,FALSE),"")</f>
        <v/>
      </c>
      <c r="G221" s="14" t="str">
        <f>IF(OR(ISBLANK(B221),ISBLANK(C221))=FALSE,VLOOKUP(C221,'Límites CartaControl'!$A$7:$H$13,4,FALSE),"")</f>
        <v/>
      </c>
      <c r="H221" s="14" t="str">
        <f>IF(OR(ISBLANK(B221),ISBLANK(C221))=FALSE,VLOOKUP(C221,'Límites CartaControl'!$A$7:$H$13,6,FALSE),"")</f>
        <v/>
      </c>
      <c r="I221" s="70" t="str">
        <f>IF(OR(ISBLANK(B221),ISBLANK(C221))=FALSE,VLOOKUP(C221,'Límites CartaControl'!$A$7:$H$13,7,FALSE),"")</f>
        <v/>
      </c>
      <c r="J221" s="48"/>
      <c r="K221" s="103"/>
      <c r="L221" s="83"/>
      <c r="M221" s="120"/>
    </row>
    <row r="222" spans="1:13" x14ac:dyDescent="0.25">
      <c r="A222" s="43">
        <v>212</v>
      </c>
      <c r="B222" s="78"/>
      <c r="C222" s="48"/>
      <c r="D222" s="48"/>
      <c r="E222" s="14" t="str">
        <f>IF(OR(ISBLANK(B222),ISBLANK(C222))=FALSE,VLOOKUP(C222,'Límites CartaControl'!$A$7:$H$13,2,FALSE),"")</f>
        <v/>
      </c>
      <c r="F222" s="14" t="str">
        <f>IF(OR(ISBLANK(B222),ISBLANK(C222))=FALSE,VLOOKUP(C222,'Límites CartaControl'!$A$7:$H$13,3,FALSE),"")</f>
        <v/>
      </c>
      <c r="G222" s="14" t="str">
        <f>IF(OR(ISBLANK(B222),ISBLANK(C222))=FALSE,VLOOKUP(C222,'Límites CartaControl'!$A$7:$H$13,4,FALSE),"")</f>
        <v/>
      </c>
      <c r="H222" s="14" t="str">
        <f>IF(OR(ISBLANK(B222),ISBLANK(C222))=FALSE,VLOOKUP(C222,'Límites CartaControl'!$A$7:$H$13,6,FALSE),"")</f>
        <v/>
      </c>
      <c r="I222" s="70" t="str">
        <f>IF(OR(ISBLANK(B222),ISBLANK(C222))=FALSE,VLOOKUP(C222,'Límites CartaControl'!$A$7:$H$13,7,FALSE),"")</f>
        <v/>
      </c>
      <c r="J222" s="48"/>
      <c r="K222" s="103"/>
      <c r="L222" s="83"/>
      <c r="M222" s="120"/>
    </row>
    <row r="223" spans="1:13" x14ac:dyDescent="0.25">
      <c r="A223" s="43">
        <v>213</v>
      </c>
      <c r="B223" s="78"/>
      <c r="C223" s="48"/>
      <c r="D223" s="48"/>
      <c r="E223" s="14" t="str">
        <f>IF(OR(ISBLANK(B223),ISBLANK(C223))=FALSE,VLOOKUP(C223,'Límites CartaControl'!$A$7:$H$13,2,FALSE),"")</f>
        <v/>
      </c>
      <c r="F223" s="14" t="str">
        <f>IF(OR(ISBLANK(B223),ISBLANK(C223))=FALSE,VLOOKUP(C223,'Límites CartaControl'!$A$7:$H$13,3,FALSE),"")</f>
        <v/>
      </c>
      <c r="G223" s="14" t="str">
        <f>IF(OR(ISBLANK(B223),ISBLANK(C223))=FALSE,VLOOKUP(C223,'Límites CartaControl'!$A$7:$H$13,4,FALSE),"")</f>
        <v/>
      </c>
      <c r="H223" s="14" t="str">
        <f>IF(OR(ISBLANK(B223),ISBLANK(C223))=FALSE,VLOOKUP(C223,'Límites CartaControl'!$A$7:$H$13,6,FALSE),"")</f>
        <v/>
      </c>
      <c r="I223" s="70" t="str">
        <f>IF(OR(ISBLANK(B223),ISBLANK(C223))=FALSE,VLOOKUP(C223,'Límites CartaControl'!$A$7:$H$13,7,FALSE),"")</f>
        <v/>
      </c>
      <c r="J223" s="48"/>
      <c r="K223" s="103"/>
      <c r="L223" s="83"/>
      <c r="M223" s="120"/>
    </row>
    <row r="224" spans="1:13" x14ac:dyDescent="0.25">
      <c r="A224" s="43">
        <v>214</v>
      </c>
      <c r="B224" s="78"/>
      <c r="C224" s="48"/>
      <c r="D224" s="48"/>
      <c r="E224" s="14" t="str">
        <f>IF(OR(ISBLANK(B224),ISBLANK(C224))=FALSE,VLOOKUP(C224,'Límites CartaControl'!$A$7:$H$13,2,FALSE),"")</f>
        <v/>
      </c>
      <c r="F224" s="14" t="str">
        <f>IF(OR(ISBLANK(B224),ISBLANK(C224))=FALSE,VLOOKUP(C224,'Límites CartaControl'!$A$7:$H$13,3,FALSE),"")</f>
        <v/>
      </c>
      <c r="G224" s="14" t="str">
        <f>IF(OR(ISBLANK(B224),ISBLANK(C224))=FALSE,VLOOKUP(C224,'Límites CartaControl'!$A$7:$H$13,4,FALSE),"")</f>
        <v/>
      </c>
      <c r="H224" s="14" t="str">
        <f>IF(OR(ISBLANK(B224),ISBLANK(C224))=FALSE,VLOOKUP(C224,'Límites CartaControl'!$A$7:$H$13,6,FALSE),"")</f>
        <v/>
      </c>
      <c r="I224" s="70" t="str">
        <f>IF(OR(ISBLANK(B224),ISBLANK(C224))=FALSE,VLOOKUP(C224,'Límites CartaControl'!$A$7:$H$13,7,FALSE),"")</f>
        <v/>
      </c>
      <c r="J224" s="48"/>
      <c r="K224" s="103"/>
      <c r="L224" s="83"/>
      <c r="M224" s="120"/>
    </row>
    <row r="225" spans="1:13" x14ac:dyDescent="0.25">
      <c r="A225" s="43">
        <v>215</v>
      </c>
      <c r="B225" s="78"/>
      <c r="C225" s="48"/>
      <c r="D225" s="48"/>
      <c r="E225" s="14" t="str">
        <f>IF(OR(ISBLANK(B225),ISBLANK(C225))=FALSE,VLOOKUP(C225,'Límites CartaControl'!$A$7:$H$13,2,FALSE),"")</f>
        <v/>
      </c>
      <c r="F225" s="14" t="str">
        <f>IF(OR(ISBLANK(B225),ISBLANK(C225))=FALSE,VLOOKUP(C225,'Límites CartaControl'!$A$7:$H$13,3,FALSE),"")</f>
        <v/>
      </c>
      <c r="G225" s="14" t="str">
        <f>IF(OR(ISBLANK(B225),ISBLANK(C225))=FALSE,VLOOKUP(C225,'Límites CartaControl'!$A$7:$H$13,4,FALSE),"")</f>
        <v/>
      </c>
      <c r="H225" s="14" t="str">
        <f>IF(OR(ISBLANK(B225),ISBLANK(C225))=FALSE,VLOOKUP(C225,'Límites CartaControl'!$A$7:$H$13,6,FALSE),"")</f>
        <v/>
      </c>
      <c r="I225" s="70" t="str">
        <f>IF(OR(ISBLANK(B225),ISBLANK(C225))=FALSE,VLOOKUP(C225,'Límites CartaControl'!$A$7:$H$13,7,FALSE),"")</f>
        <v/>
      </c>
      <c r="J225" s="48"/>
      <c r="K225" s="103"/>
      <c r="L225" s="83"/>
      <c r="M225" s="120"/>
    </row>
    <row r="226" spans="1:13" x14ac:dyDescent="0.25">
      <c r="A226" s="43">
        <v>216</v>
      </c>
      <c r="B226" s="78"/>
      <c r="C226" s="48"/>
      <c r="D226" s="48"/>
      <c r="E226" s="14" t="str">
        <f>IF(OR(ISBLANK(B226),ISBLANK(C226))=FALSE,VLOOKUP(C226,'Límites CartaControl'!$A$7:$H$13,2,FALSE),"")</f>
        <v/>
      </c>
      <c r="F226" s="14" t="str">
        <f>IF(OR(ISBLANK(B226),ISBLANK(C226))=FALSE,VLOOKUP(C226,'Límites CartaControl'!$A$7:$H$13,3,FALSE),"")</f>
        <v/>
      </c>
      <c r="G226" s="14" t="str">
        <f>IF(OR(ISBLANK(B226),ISBLANK(C226))=FALSE,VLOOKUP(C226,'Límites CartaControl'!$A$7:$H$13,4,FALSE),"")</f>
        <v/>
      </c>
      <c r="H226" s="14" t="str">
        <f>IF(OR(ISBLANK(B226),ISBLANK(C226))=FALSE,VLOOKUP(C226,'Límites CartaControl'!$A$7:$H$13,6,FALSE),"")</f>
        <v/>
      </c>
      <c r="I226" s="70" t="str">
        <f>IF(OR(ISBLANK(B226),ISBLANK(C226))=FALSE,VLOOKUP(C226,'Límites CartaControl'!$A$7:$H$13,7,FALSE),"")</f>
        <v/>
      </c>
      <c r="J226" s="48"/>
      <c r="K226" s="103"/>
      <c r="L226" s="83"/>
      <c r="M226" s="120"/>
    </row>
    <row r="227" spans="1:13" x14ac:dyDescent="0.25">
      <c r="A227" s="43">
        <v>217</v>
      </c>
      <c r="B227" s="78"/>
      <c r="C227" s="48"/>
      <c r="D227" s="48"/>
      <c r="E227" s="14" t="str">
        <f>IF(OR(ISBLANK(B227),ISBLANK(C227))=FALSE,VLOOKUP(C227,'Límites CartaControl'!$A$7:$H$13,2,FALSE),"")</f>
        <v/>
      </c>
      <c r="F227" s="14" t="str">
        <f>IF(OR(ISBLANK(B227),ISBLANK(C227))=FALSE,VLOOKUP(C227,'Límites CartaControl'!$A$7:$H$13,3,FALSE),"")</f>
        <v/>
      </c>
      <c r="G227" s="14" t="str">
        <f>IF(OR(ISBLANK(B227),ISBLANK(C227))=FALSE,VLOOKUP(C227,'Límites CartaControl'!$A$7:$H$13,4,FALSE),"")</f>
        <v/>
      </c>
      <c r="H227" s="14" t="str">
        <f>IF(OR(ISBLANK(B227),ISBLANK(C227))=FALSE,VLOOKUP(C227,'Límites CartaControl'!$A$7:$H$13,6,FALSE),"")</f>
        <v/>
      </c>
      <c r="I227" s="70" t="str">
        <f>IF(OR(ISBLANK(B227),ISBLANK(C227))=FALSE,VLOOKUP(C227,'Límites CartaControl'!$A$7:$H$13,7,FALSE),"")</f>
        <v/>
      </c>
      <c r="J227" s="48"/>
      <c r="K227" s="103"/>
      <c r="L227" s="83"/>
      <c r="M227" s="120"/>
    </row>
    <row r="228" spans="1:13" x14ac:dyDescent="0.25">
      <c r="A228" s="43">
        <v>218</v>
      </c>
      <c r="B228" s="78"/>
      <c r="C228" s="48"/>
      <c r="D228" s="48"/>
      <c r="E228" s="14" t="str">
        <f>IF(OR(ISBLANK(B228),ISBLANK(C228))=FALSE,VLOOKUP(C228,'Límites CartaControl'!$A$7:$H$13,2,FALSE),"")</f>
        <v/>
      </c>
      <c r="F228" s="14" t="str">
        <f>IF(OR(ISBLANK(B228),ISBLANK(C228))=FALSE,VLOOKUP(C228,'Límites CartaControl'!$A$7:$H$13,3,FALSE),"")</f>
        <v/>
      </c>
      <c r="G228" s="14" t="str">
        <f>IF(OR(ISBLANK(B228),ISBLANK(C228))=FALSE,VLOOKUP(C228,'Límites CartaControl'!$A$7:$H$13,4,FALSE),"")</f>
        <v/>
      </c>
      <c r="H228" s="14" t="str">
        <f>IF(OR(ISBLANK(B228),ISBLANK(C228))=FALSE,VLOOKUP(C228,'Límites CartaControl'!$A$7:$H$13,6,FALSE),"")</f>
        <v/>
      </c>
      <c r="I228" s="70" t="str">
        <f>IF(OR(ISBLANK(B228),ISBLANK(C228))=FALSE,VLOOKUP(C228,'Límites CartaControl'!$A$7:$H$13,7,FALSE),"")</f>
        <v/>
      </c>
      <c r="J228" s="48"/>
      <c r="K228" s="103"/>
      <c r="L228" s="83"/>
      <c r="M228" s="120"/>
    </row>
    <row r="229" spans="1:13" x14ac:dyDescent="0.25">
      <c r="A229" s="43">
        <v>219</v>
      </c>
      <c r="B229" s="78"/>
      <c r="C229" s="48"/>
      <c r="D229" s="48"/>
      <c r="E229" s="14" t="str">
        <f>IF(OR(ISBLANK(B229),ISBLANK(C229))=FALSE,VLOOKUP(C229,'Límites CartaControl'!$A$7:$H$13,2,FALSE),"")</f>
        <v/>
      </c>
      <c r="F229" s="14" t="str">
        <f>IF(OR(ISBLANK(B229),ISBLANK(C229))=FALSE,VLOOKUP(C229,'Límites CartaControl'!$A$7:$H$13,3,FALSE),"")</f>
        <v/>
      </c>
      <c r="G229" s="14" t="str">
        <f>IF(OR(ISBLANK(B229),ISBLANK(C229))=FALSE,VLOOKUP(C229,'Límites CartaControl'!$A$7:$H$13,4,FALSE),"")</f>
        <v/>
      </c>
      <c r="H229" s="14" t="str">
        <f>IF(OR(ISBLANK(B229),ISBLANK(C229))=FALSE,VLOOKUP(C229,'Límites CartaControl'!$A$7:$H$13,6,FALSE),"")</f>
        <v/>
      </c>
      <c r="I229" s="70" t="str">
        <f>IF(OR(ISBLANK(B229),ISBLANK(C229))=FALSE,VLOOKUP(C229,'Límites CartaControl'!$A$7:$H$13,7,FALSE),"")</f>
        <v/>
      </c>
      <c r="J229" s="48"/>
      <c r="K229" s="103"/>
      <c r="L229" s="83"/>
      <c r="M229" s="120"/>
    </row>
    <row r="230" spans="1:13" x14ac:dyDescent="0.25">
      <c r="A230" s="43">
        <v>220</v>
      </c>
      <c r="B230" s="78"/>
      <c r="C230" s="48"/>
      <c r="D230" s="48"/>
      <c r="E230" s="14" t="str">
        <f>IF(OR(ISBLANK(B230),ISBLANK(C230))=FALSE,VLOOKUP(C230,'Límites CartaControl'!$A$7:$H$13,2,FALSE),"")</f>
        <v/>
      </c>
      <c r="F230" s="14" t="str">
        <f>IF(OR(ISBLANK(B230),ISBLANK(C230))=FALSE,VLOOKUP(C230,'Límites CartaControl'!$A$7:$H$13,3,FALSE),"")</f>
        <v/>
      </c>
      <c r="G230" s="14" t="str">
        <f>IF(OR(ISBLANK(B230),ISBLANK(C230))=FALSE,VLOOKUP(C230,'Límites CartaControl'!$A$7:$H$13,4,FALSE),"")</f>
        <v/>
      </c>
      <c r="H230" s="14" t="str">
        <f>IF(OR(ISBLANK(B230),ISBLANK(C230))=FALSE,VLOOKUP(C230,'Límites CartaControl'!$A$7:$H$13,6,FALSE),"")</f>
        <v/>
      </c>
      <c r="I230" s="70" t="str">
        <f>IF(OR(ISBLANK(B230),ISBLANK(C230))=FALSE,VLOOKUP(C230,'Límites CartaControl'!$A$7:$H$13,7,FALSE),"")</f>
        <v/>
      </c>
      <c r="J230" s="48"/>
      <c r="K230" s="103"/>
      <c r="L230" s="83"/>
      <c r="M230" s="120"/>
    </row>
    <row r="231" spans="1:13" x14ac:dyDescent="0.25">
      <c r="A231" s="43">
        <v>221</v>
      </c>
      <c r="B231" s="78"/>
      <c r="C231" s="48"/>
      <c r="D231" s="48"/>
      <c r="E231" s="14" t="str">
        <f>IF(OR(ISBLANK(B231),ISBLANK(C231))=FALSE,VLOOKUP(C231,'Límites CartaControl'!$A$7:$H$13,2,FALSE),"")</f>
        <v/>
      </c>
      <c r="F231" s="14" t="str">
        <f>IF(OR(ISBLANK(B231),ISBLANK(C231))=FALSE,VLOOKUP(C231,'Límites CartaControl'!$A$7:$H$13,3,FALSE),"")</f>
        <v/>
      </c>
      <c r="G231" s="14" t="str">
        <f>IF(OR(ISBLANK(B231),ISBLANK(C231))=FALSE,VLOOKUP(C231,'Límites CartaControl'!$A$7:$H$13,4,FALSE),"")</f>
        <v/>
      </c>
      <c r="H231" s="14" t="str">
        <f>IF(OR(ISBLANK(B231),ISBLANK(C231))=FALSE,VLOOKUP(C231,'Límites CartaControl'!$A$7:$H$13,6,FALSE),"")</f>
        <v/>
      </c>
      <c r="I231" s="70" t="str">
        <f>IF(OR(ISBLANK(B231),ISBLANK(C231))=FALSE,VLOOKUP(C231,'Límites CartaControl'!$A$7:$H$13,7,FALSE),"")</f>
        <v/>
      </c>
      <c r="J231" s="48"/>
      <c r="K231" s="103"/>
      <c r="L231" s="83"/>
      <c r="M231" s="120"/>
    </row>
    <row r="232" spans="1:13" x14ac:dyDescent="0.25">
      <c r="A232" s="43">
        <v>222</v>
      </c>
      <c r="B232" s="78"/>
      <c r="C232" s="48"/>
      <c r="D232" s="48"/>
      <c r="E232" s="14" t="str">
        <f>IF(OR(ISBLANK(B232),ISBLANK(C232))=FALSE,VLOOKUP(C232,'Límites CartaControl'!$A$7:$H$13,2,FALSE),"")</f>
        <v/>
      </c>
      <c r="F232" s="14" t="str">
        <f>IF(OR(ISBLANK(B232),ISBLANK(C232))=FALSE,VLOOKUP(C232,'Límites CartaControl'!$A$7:$H$13,3,FALSE),"")</f>
        <v/>
      </c>
      <c r="G232" s="14" t="str">
        <f>IF(OR(ISBLANK(B232),ISBLANK(C232))=FALSE,VLOOKUP(C232,'Límites CartaControl'!$A$7:$H$13,4,FALSE),"")</f>
        <v/>
      </c>
      <c r="H232" s="14" t="str">
        <f>IF(OR(ISBLANK(B232),ISBLANK(C232))=FALSE,VLOOKUP(C232,'Límites CartaControl'!$A$7:$H$13,6,FALSE),"")</f>
        <v/>
      </c>
      <c r="I232" s="70" t="str">
        <f>IF(OR(ISBLANK(B232),ISBLANK(C232))=FALSE,VLOOKUP(C232,'Límites CartaControl'!$A$7:$H$13,7,FALSE),"")</f>
        <v/>
      </c>
      <c r="J232" s="48"/>
      <c r="K232" s="103"/>
      <c r="L232" s="83"/>
      <c r="M232" s="120"/>
    </row>
    <row r="233" spans="1:13" x14ac:dyDescent="0.25">
      <c r="A233" s="43">
        <v>223</v>
      </c>
      <c r="B233" s="78"/>
      <c r="C233" s="48"/>
      <c r="D233" s="48"/>
      <c r="E233" s="14" t="str">
        <f>IF(OR(ISBLANK(B233),ISBLANK(C233))=FALSE,VLOOKUP(C233,'Límites CartaControl'!$A$7:$H$13,2,FALSE),"")</f>
        <v/>
      </c>
      <c r="F233" s="14" t="str">
        <f>IF(OR(ISBLANK(B233),ISBLANK(C233))=FALSE,VLOOKUP(C233,'Límites CartaControl'!$A$7:$H$13,3,FALSE),"")</f>
        <v/>
      </c>
      <c r="G233" s="14" t="str">
        <f>IF(OR(ISBLANK(B233),ISBLANK(C233))=FALSE,VLOOKUP(C233,'Límites CartaControl'!$A$7:$H$13,4,FALSE),"")</f>
        <v/>
      </c>
      <c r="H233" s="14" t="str">
        <f>IF(OR(ISBLANK(B233),ISBLANK(C233))=FALSE,VLOOKUP(C233,'Límites CartaControl'!$A$7:$H$13,6,FALSE),"")</f>
        <v/>
      </c>
      <c r="I233" s="70" t="str">
        <f>IF(OR(ISBLANK(B233),ISBLANK(C233))=FALSE,VLOOKUP(C233,'Límites CartaControl'!$A$7:$H$13,7,FALSE),"")</f>
        <v/>
      </c>
      <c r="J233" s="48"/>
      <c r="K233" s="103"/>
      <c r="L233" s="83"/>
      <c r="M233" s="120"/>
    </row>
    <row r="234" spans="1:13" x14ac:dyDescent="0.25">
      <c r="A234" s="43">
        <v>224</v>
      </c>
      <c r="B234" s="78"/>
      <c r="C234" s="48"/>
      <c r="D234" s="48"/>
      <c r="E234" s="14" t="str">
        <f>IF(OR(ISBLANK(B234),ISBLANK(C234))=FALSE,VLOOKUP(C234,'Límites CartaControl'!$A$7:$H$13,2,FALSE),"")</f>
        <v/>
      </c>
      <c r="F234" s="14" t="str">
        <f>IF(OR(ISBLANK(B234),ISBLANK(C234))=FALSE,VLOOKUP(C234,'Límites CartaControl'!$A$7:$H$13,3,FALSE),"")</f>
        <v/>
      </c>
      <c r="G234" s="14" t="str">
        <f>IF(OR(ISBLANK(B234),ISBLANK(C234))=FALSE,VLOOKUP(C234,'Límites CartaControl'!$A$7:$H$13,4,FALSE),"")</f>
        <v/>
      </c>
      <c r="H234" s="14" t="str">
        <f>IF(OR(ISBLANK(B234),ISBLANK(C234))=FALSE,VLOOKUP(C234,'Límites CartaControl'!$A$7:$H$13,6,FALSE),"")</f>
        <v/>
      </c>
      <c r="I234" s="70" t="str">
        <f>IF(OR(ISBLANK(B234),ISBLANK(C234))=FALSE,VLOOKUP(C234,'Límites CartaControl'!$A$7:$H$13,7,FALSE),"")</f>
        <v/>
      </c>
      <c r="J234" s="48"/>
      <c r="K234" s="103"/>
      <c r="L234" s="83"/>
      <c r="M234" s="120"/>
    </row>
    <row r="235" spans="1:13" x14ac:dyDescent="0.25">
      <c r="A235" s="43">
        <v>225</v>
      </c>
      <c r="B235" s="78"/>
      <c r="C235" s="48"/>
      <c r="D235" s="48"/>
      <c r="E235" s="14" t="str">
        <f>IF(OR(ISBLANK(B235),ISBLANK(C235))=FALSE,VLOOKUP(C235,'Límites CartaControl'!$A$7:$H$13,2,FALSE),"")</f>
        <v/>
      </c>
      <c r="F235" s="14" t="str">
        <f>IF(OR(ISBLANK(B235),ISBLANK(C235))=FALSE,VLOOKUP(C235,'Límites CartaControl'!$A$7:$H$13,3,FALSE),"")</f>
        <v/>
      </c>
      <c r="G235" s="14" t="str">
        <f>IF(OR(ISBLANK(B235),ISBLANK(C235))=FALSE,VLOOKUP(C235,'Límites CartaControl'!$A$7:$H$13,4,FALSE),"")</f>
        <v/>
      </c>
      <c r="H235" s="14" t="str">
        <f>IF(OR(ISBLANK(B235),ISBLANK(C235))=FALSE,VLOOKUP(C235,'Límites CartaControl'!$A$7:$H$13,6,FALSE),"")</f>
        <v/>
      </c>
      <c r="I235" s="70" t="str">
        <f>IF(OR(ISBLANK(B235),ISBLANK(C235))=FALSE,VLOOKUP(C235,'Límites CartaControl'!$A$7:$H$13,7,FALSE),"")</f>
        <v/>
      </c>
      <c r="J235" s="48"/>
      <c r="K235" s="103"/>
      <c r="L235" s="83"/>
      <c r="M235" s="120"/>
    </row>
    <row r="236" spans="1:13" x14ac:dyDescent="0.25">
      <c r="A236" s="43">
        <v>226</v>
      </c>
      <c r="B236" s="78"/>
      <c r="C236" s="48"/>
      <c r="D236" s="48"/>
      <c r="E236" s="14" t="str">
        <f>IF(OR(ISBLANK(B236),ISBLANK(C236))=FALSE,VLOOKUP(C236,'Límites CartaControl'!$A$7:$H$13,2,FALSE),"")</f>
        <v/>
      </c>
      <c r="F236" s="14" t="str">
        <f>IF(OR(ISBLANK(B236),ISBLANK(C236))=FALSE,VLOOKUP(C236,'Límites CartaControl'!$A$7:$H$13,3,FALSE),"")</f>
        <v/>
      </c>
      <c r="G236" s="14" t="str">
        <f>IF(OR(ISBLANK(B236),ISBLANK(C236))=FALSE,VLOOKUP(C236,'Límites CartaControl'!$A$7:$H$13,4,FALSE),"")</f>
        <v/>
      </c>
      <c r="H236" s="14" t="str">
        <f>IF(OR(ISBLANK(B236),ISBLANK(C236))=FALSE,VLOOKUP(C236,'Límites CartaControl'!$A$7:$H$13,6,FALSE),"")</f>
        <v/>
      </c>
      <c r="I236" s="70" t="str">
        <f>IF(OR(ISBLANK(B236),ISBLANK(C236))=FALSE,VLOOKUP(C236,'Límites CartaControl'!$A$7:$H$13,7,FALSE),"")</f>
        <v/>
      </c>
      <c r="J236" s="48"/>
      <c r="K236" s="103"/>
      <c r="L236" s="83"/>
      <c r="M236" s="120"/>
    </row>
    <row r="237" spans="1:13" x14ac:dyDescent="0.25">
      <c r="A237" s="43">
        <v>227</v>
      </c>
      <c r="B237" s="78"/>
      <c r="C237" s="48"/>
      <c r="D237" s="48"/>
      <c r="E237" s="14" t="str">
        <f>IF(OR(ISBLANK(B237),ISBLANK(C237))=FALSE,VLOOKUP(C237,'Límites CartaControl'!$A$7:$H$13,2,FALSE),"")</f>
        <v/>
      </c>
      <c r="F237" s="14" t="str">
        <f>IF(OR(ISBLANK(B237),ISBLANK(C237))=FALSE,VLOOKUP(C237,'Límites CartaControl'!$A$7:$H$13,3,FALSE),"")</f>
        <v/>
      </c>
      <c r="G237" s="14" t="str">
        <f>IF(OR(ISBLANK(B237),ISBLANK(C237))=FALSE,VLOOKUP(C237,'Límites CartaControl'!$A$7:$H$13,4,FALSE),"")</f>
        <v/>
      </c>
      <c r="H237" s="14" t="str">
        <f>IF(OR(ISBLANK(B237),ISBLANK(C237))=FALSE,VLOOKUP(C237,'Límites CartaControl'!$A$7:$H$13,6,FALSE),"")</f>
        <v/>
      </c>
      <c r="I237" s="70" t="str">
        <f>IF(OR(ISBLANK(B237),ISBLANK(C237))=FALSE,VLOOKUP(C237,'Límites CartaControl'!$A$7:$H$13,7,FALSE),"")</f>
        <v/>
      </c>
      <c r="J237" s="48"/>
      <c r="K237" s="103"/>
      <c r="L237" s="83"/>
      <c r="M237" s="120"/>
    </row>
    <row r="238" spans="1:13" x14ac:dyDescent="0.25">
      <c r="A238" s="43">
        <v>228</v>
      </c>
      <c r="B238" s="78"/>
      <c r="C238" s="48"/>
      <c r="D238" s="48"/>
      <c r="E238" s="14" t="str">
        <f>IF(OR(ISBLANK(B238),ISBLANK(C238))=FALSE,VLOOKUP(C238,'Límites CartaControl'!$A$7:$H$13,2,FALSE),"")</f>
        <v/>
      </c>
      <c r="F238" s="14" t="str">
        <f>IF(OR(ISBLANK(B238),ISBLANK(C238))=FALSE,VLOOKUP(C238,'Límites CartaControl'!$A$7:$H$13,3,FALSE),"")</f>
        <v/>
      </c>
      <c r="G238" s="14" t="str">
        <f>IF(OR(ISBLANK(B238),ISBLANK(C238))=FALSE,VLOOKUP(C238,'Límites CartaControl'!$A$7:$H$13,4,FALSE),"")</f>
        <v/>
      </c>
      <c r="H238" s="14" t="str">
        <f>IF(OR(ISBLANK(B238),ISBLANK(C238))=FALSE,VLOOKUP(C238,'Límites CartaControl'!$A$7:$H$13,6,FALSE),"")</f>
        <v/>
      </c>
      <c r="I238" s="70" t="str">
        <f>IF(OR(ISBLANK(B238),ISBLANK(C238))=FALSE,VLOOKUP(C238,'Límites CartaControl'!$A$7:$H$13,7,FALSE),"")</f>
        <v/>
      </c>
      <c r="J238" s="48"/>
      <c r="K238" s="103"/>
      <c r="L238" s="83"/>
      <c r="M238" s="120"/>
    </row>
    <row r="239" spans="1:13" x14ac:dyDescent="0.25">
      <c r="A239" s="43">
        <v>229</v>
      </c>
      <c r="B239" s="78"/>
      <c r="C239" s="48"/>
      <c r="D239" s="48"/>
      <c r="E239" s="14" t="str">
        <f>IF(OR(ISBLANK(B239),ISBLANK(C239))=FALSE,VLOOKUP(C239,'Límites CartaControl'!$A$7:$H$13,2,FALSE),"")</f>
        <v/>
      </c>
      <c r="F239" s="14" t="str">
        <f>IF(OR(ISBLANK(B239),ISBLANK(C239))=FALSE,VLOOKUP(C239,'Límites CartaControl'!$A$7:$H$13,3,FALSE),"")</f>
        <v/>
      </c>
      <c r="G239" s="14" t="str">
        <f>IF(OR(ISBLANK(B239),ISBLANK(C239))=FALSE,VLOOKUP(C239,'Límites CartaControl'!$A$7:$H$13,4,FALSE),"")</f>
        <v/>
      </c>
      <c r="H239" s="14" t="str">
        <f>IF(OR(ISBLANK(B239),ISBLANK(C239))=FALSE,VLOOKUP(C239,'Límites CartaControl'!$A$7:$H$13,6,FALSE),"")</f>
        <v/>
      </c>
      <c r="I239" s="70" t="str">
        <f>IF(OR(ISBLANK(B239),ISBLANK(C239))=FALSE,VLOOKUP(C239,'Límites CartaControl'!$A$7:$H$13,7,FALSE),"")</f>
        <v/>
      </c>
      <c r="J239" s="48"/>
      <c r="K239" s="103"/>
      <c r="L239" s="83"/>
      <c r="M239" s="120"/>
    </row>
    <row r="240" spans="1:13" x14ac:dyDescent="0.25">
      <c r="A240" s="43">
        <v>230</v>
      </c>
      <c r="B240" s="78"/>
      <c r="C240" s="48"/>
      <c r="D240" s="48"/>
      <c r="E240" s="14" t="str">
        <f>IF(OR(ISBLANK(B240),ISBLANK(C240))=FALSE,VLOOKUP(C240,'Límites CartaControl'!$A$7:$H$13,2,FALSE),"")</f>
        <v/>
      </c>
      <c r="F240" s="14" t="str">
        <f>IF(OR(ISBLANK(B240),ISBLANK(C240))=FALSE,VLOOKUP(C240,'Límites CartaControl'!$A$7:$H$13,3,FALSE),"")</f>
        <v/>
      </c>
      <c r="G240" s="14" t="str">
        <f>IF(OR(ISBLANK(B240),ISBLANK(C240))=FALSE,VLOOKUP(C240,'Límites CartaControl'!$A$7:$H$13,4,FALSE),"")</f>
        <v/>
      </c>
      <c r="H240" s="14" t="str">
        <f>IF(OR(ISBLANK(B240),ISBLANK(C240))=FALSE,VLOOKUP(C240,'Límites CartaControl'!$A$7:$H$13,6,FALSE),"")</f>
        <v/>
      </c>
      <c r="I240" s="70" t="str">
        <f>IF(OR(ISBLANK(B240),ISBLANK(C240))=FALSE,VLOOKUP(C240,'Límites CartaControl'!$A$7:$H$13,7,FALSE),"")</f>
        <v/>
      </c>
      <c r="J240" s="48"/>
      <c r="K240" s="103"/>
      <c r="L240" s="83"/>
      <c r="M240" s="120"/>
    </row>
    <row r="241" spans="1:13" x14ac:dyDescent="0.25">
      <c r="A241" s="43">
        <v>231</v>
      </c>
      <c r="B241" s="78"/>
      <c r="C241" s="48"/>
      <c r="D241" s="48"/>
      <c r="E241" s="14" t="str">
        <f>IF(OR(ISBLANK(B241),ISBLANK(C241))=FALSE,VLOOKUP(C241,'Límites CartaControl'!$A$7:$H$13,2,FALSE),"")</f>
        <v/>
      </c>
      <c r="F241" s="14" t="str">
        <f>IF(OR(ISBLANK(B241),ISBLANK(C241))=FALSE,VLOOKUP(C241,'Límites CartaControl'!$A$7:$H$13,3,FALSE),"")</f>
        <v/>
      </c>
      <c r="G241" s="14" t="str">
        <f>IF(OR(ISBLANK(B241),ISBLANK(C241))=FALSE,VLOOKUP(C241,'Límites CartaControl'!$A$7:$H$13,4,FALSE),"")</f>
        <v/>
      </c>
      <c r="H241" s="14" t="str">
        <f>IF(OR(ISBLANK(B241),ISBLANK(C241))=FALSE,VLOOKUP(C241,'Límites CartaControl'!$A$7:$H$13,6,FALSE),"")</f>
        <v/>
      </c>
      <c r="I241" s="70" t="str">
        <f>IF(OR(ISBLANK(B241),ISBLANK(C241))=FALSE,VLOOKUP(C241,'Límites CartaControl'!$A$7:$H$13,7,FALSE),"")</f>
        <v/>
      </c>
      <c r="J241" s="48"/>
      <c r="K241" s="103"/>
      <c r="L241" s="83"/>
      <c r="M241" s="120"/>
    </row>
    <row r="242" spans="1:13" x14ac:dyDescent="0.25">
      <c r="A242" s="43">
        <v>232</v>
      </c>
      <c r="B242" s="78"/>
      <c r="C242" s="48"/>
      <c r="D242" s="48"/>
      <c r="E242" s="14" t="str">
        <f>IF(OR(ISBLANK(B242),ISBLANK(C242))=FALSE,VLOOKUP(C242,'Límites CartaControl'!$A$7:$H$13,2,FALSE),"")</f>
        <v/>
      </c>
      <c r="F242" s="14" t="str">
        <f>IF(OR(ISBLANK(B242),ISBLANK(C242))=FALSE,VLOOKUP(C242,'Límites CartaControl'!$A$7:$H$13,3,FALSE),"")</f>
        <v/>
      </c>
      <c r="G242" s="14" t="str">
        <f>IF(OR(ISBLANK(B242),ISBLANK(C242))=FALSE,VLOOKUP(C242,'Límites CartaControl'!$A$7:$H$13,4,FALSE),"")</f>
        <v/>
      </c>
      <c r="H242" s="14" t="str">
        <f>IF(OR(ISBLANK(B242),ISBLANK(C242))=FALSE,VLOOKUP(C242,'Límites CartaControl'!$A$7:$H$13,6,FALSE),"")</f>
        <v/>
      </c>
      <c r="I242" s="70" t="str">
        <f>IF(OR(ISBLANK(B242),ISBLANK(C242))=FALSE,VLOOKUP(C242,'Límites CartaControl'!$A$7:$H$13,7,FALSE),"")</f>
        <v/>
      </c>
      <c r="J242" s="48"/>
      <c r="K242" s="103"/>
      <c r="L242" s="83"/>
      <c r="M242" s="120"/>
    </row>
    <row r="243" spans="1:13" x14ac:dyDescent="0.25">
      <c r="A243" s="43">
        <v>233</v>
      </c>
      <c r="B243" s="78"/>
      <c r="C243" s="48"/>
      <c r="D243" s="48"/>
      <c r="E243" s="14" t="str">
        <f>IF(OR(ISBLANK(B243),ISBLANK(C243))=FALSE,VLOOKUP(C243,'Límites CartaControl'!$A$7:$H$13,2,FALSE),"")</f>
        <v/>
      </c>
      <c r="F243" s="14" t="str">
        <f>IF(OR(ISBLANK(B243),ISBLANK(C243))=FALSE,VLOOKUP(C243,'Límites CartaControl'!$A$7:$H$13,3,FALSE),"")</f>
        <v/>
      </c>
      <c r="G243" s="14" t="str">
        <f>IF(OR(ISBLANK(B243),ISBLANK(C243))=FALSE,VLOOKUP(C243,'Límites CartaControl'!$A$7:$H$13,4,FALSE),"")</f>
        <v/>
      </c>
      <c r="H243" s="14" t="str">
        <f>IF(OR(ISBLANK(B243),ISBLANK(C243))=FALSE,VLOOKUP(C243,'Límites CartaControl'!$A$7:$H$13,6,FALSE),"")</f>
        <v/>
      </c>
      <c r="I243" s="70" t="str">
        <f>IF(OR(ISBLANK(B243),ISBLANK(C243))=FALSE,VLOOKUP(C243,'Límites CartaControl'!$A$7:$H$13,7,FALSE),"")</f>
        <v/>
      </c>
      <c r="J243" s="48"/>
      <c r="K243" s="103"/>
      <c r="L243" s="83"/>
      <c r="M243" s="120"/>
    </row>
    <row r="244" spans="1:13" x14ac:dyDescent="0.25">
      <c r="A244" s="43">
        <v>234</v>
      </c>
      <c r="B244" s="78"/>
      <c r="C244" s="48"/>
      <c r="D244" s="48"/>
      <c r="E244" s="14" t="str">
        <f>IF(OR(ISBLANK(B244),ISBLANK(C244))=FALSE,VLOOKUP(C244,'Límites CartaControl'!$A$7:$H$13,2,FALSE),"")</f>
        <v/>
      </c>
      <c r="F244" s="14" t="str">
        <f>IF(OR(ISBLANK(B244),ISBLANK(C244))=FALSE,VLOOKUP(C244,'Límites CartaControl'!$A$7:$H$13,3,FALSE),"")</f>
        <v/>
      </c>
      <c r="G244" s="14" t="str">
        <f>IF(OR(ISBLANK(B244),ISBLANK(C244))=FALSE,VLOOKUP(C244,'Límites CartaControl'!$A$7:$H$13,4,FALSE),"")</f>
        <v/>
      </c>
      <c r="H244" s="14" t="str">
        <f>IF(OR(ISBLANK(B244),ISBLANK(C244))=FALSE,VLOOKUP(C244,'Límites CartaControl'!$A$7:$H$13,6,FALSE),"")</f>
        <v/>
      </c>
      <c r="I244" s="70" t="str">
        <f>IF(OR(ISBLANK(B244),ISBLANK(C244))=FALSE,VLOOKUP(C244,'Límites CartaControl'!$A$7:$H$13,7,FALSE),"")</f>
        <v/>
      </c>
      <c r="J244" s="48"/>
      <c r="K244" s="103"/>
      <c r="L244" s="83"/>
      <c r="M244" s="120"/>
    </row>
    <row r="245" spans="1:13" x14ac:dyDescent="0.25">
      <c r="A245" s="43">
        <v>235</v>
      </c>
      <c r="B245" s="78"/>
      <c r="C245" s="48"/>
      <c r="D245" s="48"/>
      <c r="E245" s="14" t="str">
        <f>IF(OR(ISBLANK(B245),ISBLANK(C245))=FALSE,VLOOKUP(C245,'Límites CartaControl'!$A$7:$H$13,2,FALSE),"")</f>
        <v/>
      </c>
      <c r="F245" s="14" t="str">
        <f>IF(OR(ISBLANK(B245),ISBLANK(C245))=FALSE,VLOOKUP(C245,'Límites CartaControl'!$A$7:$H$13,3,FALSE),"")</f>
        <v/>
      </c>
      <c r="G245" s="14" t="str">
        <f>IF(OR(ISBLANK(B245),ISBLANK(C245))=FALSE,VLOOKUP(C245,'Límites CartaControl'!$A$7:$H$13,4,FALSE),"")</f>
        <v/>
      </c>
      <c r="H245" s="14" t="str">
        <f>IF(OR(ISBLANK(B245),ISBLANK(C245))=FALSE,VLOOKUP(C245,'Límites CartaControl'!$A$7:$H$13,6,FALSE),"")</f>
        <v/>
      </c>
      <c r="I245" s="70" t="str">
        <f>IF(OR(ISBLANK(B245),ISBLANK(C245))=FALSE,VLOOKUP(C245,'Límites CartaControl'!$A$7:$H$13,7,FALSE),"")</f>
        <v/>
      </c>
      <c r="J245" s="48"/>
      <c r="K245" s="103"/>
      <c r="L245" s="83"/>
      <c r="M245" s="120"/>
    </row>
    <row r="246" spans="1:13" x14ac:dyDescent="0.25">
      <c r="A246" s="43">
        <v>236</v>
      </c>
      <c r="B246" s="78"/>
      <c r="C246" s="48"/>
      <c r="D246" s="48"/>
      <c r="E246" s="14" t="str">
        <f>IF(OR(ISBLANK(B246),ISBLANK(C246))=FALSE,VLOOKUP(C246,'Límites CartaControl'!$A$7:$H$13,2,FALSE),"")</f>
        <v/>
      </c>
      <c r="F246" s="14" t="str">
        <f>IF(OR(ISBLANK(B246),ISBLANK(C246))=FALSE,VLOOKUP(C246,'Límites CartaControl'!$A$7:$H$13,3,FALSE),"")</f>
        <v/>
      </c>
      <c r="G246" s="14" t="str">
        <f>IF(OR(ISBLANK(B246),ISBLANK(C246))=FALSE,VLOOKUP(C246,'Límites CartaControl'!$A$7:$H$13,4,FALSE),"")</f>
        <v/>
      </c>
      <c r="H246" s="14" t="str">
        <f>IF(OR(ISBLANK(B246),ISBLANK(C246))=FALSE,VLOOKUP(C246,'Límites CartaControl'!$A$7:$H$13,6,FALSE),"")</f>
        <v/>
      </c>
      <c r="I246" s="70" t="str">
        <f>IF(OR(ISBLANK(B246),ISBLANK(C246))=FALSE,VLOOKUP(C246,'Límites CartaControl'!$A$7:$H$13,7,FALSE),"")</f>
        <v/>
      </c>
      <c r="J246" s="48"/>
      <c r="K246" s="103"/>
      <c r="L246" s="83"/>
      <c r="M246" s="120"/>
    </row>
    <row r="247" spans="1:13" x14ac:dyDescent="0.25">
      <c r="A247" s="43">
        <v>237</v>
      </c>
      <c r="B247" s="78"/>
      <c r="C247" s="48"/>
      <c r="D247" s="48"/>
      <c r="E247" s="14" t="str">
        <f>IF(OR(ISBLANK(B247),ISBLANK(C247))=FALSE,VLOOKUP(C247,'Límites CartaControl'!$A$7:$H$13,2,FALSE),"")</f>
        <v/>
      </c>
      <c r="F247" s="14" t="str">
        <f>IF(OR(ISBLANK(B247),ISBLANK(C247))=FALSE,VLOOKUP(C247,'Límites CartaControl'!$A$7:$H$13,3,FALSE),"")</f>
        <v/>
      </c>
      <c r="G247" s="14" t="str">
        <f>IF(OR(ISBLANK(B247),ISBLANK(C247))=FALSE,VLOOKUP(C247,'Límites CartaControl'!$A$7:$H$13,4,FALSE),"")</f>
        <v/>
      </c>
      <c r="H247" s="14" t="str">
        <f>IF(OR(ISBLANK(B247),ISBLANK(C247))=FALSE,VLOOKUP(C247,'Límites CartaControl'!$A$7:$H$13,6,FALSE),"")</f>
        <v/>
      </c>
      <c r="I247" s="70" t="str">
        <f>IF(OR(ISBLANK(B247),ISBLANK(C247))=FALSE,VLOOKUP(C247,'Límites CartaControl'!$A$7:$H$13,7,FALSE),"")</f>
        <v/>
      </c>
      <c r="J247" s="48"/>
      <c r="K247" s="103"/>
      <c r="L247" s="83"/>
      <c r="M247" s="120"/>
    </row>
    <row r="248" spans="1:13" x14ac:dyDescent="0.25">
      <c r="A248" s="43">
        <v>238</v>
      </c>
      <c r="B248" s="78"/>
      <c r="C248" s="48"/>
      <c r="D248" s="48"/>
      <c r="E248" s="14" t="str">
        <f>IF(OR(ISBLANK(B248),ISBLANK(C248))=FALSE,VLOOKUP(C248,'Límites CartaControl'!$A$7:$H$13,2,FALSE),"")</f>
        <v/>
      </c>
      <c r="F248" s="14" t="str">
        <f>IF(OR(ISBLANK(B248),ISBLANK(C248))=FALSE,VLOOKUP(C248,'Límites CartaControl'!$A$7:$H$13,3,FALSE),"")</f>
        <v/>
      </c>
      <c r="G248" s="14" t="str">
        <f>IF(OR(ISBLANK(B248),ISBLANK(C248))=FALSE,VLOOKUP(C248,'Límites CartaControl'!$A$7:$H$13,4,FALSE),"")</f>
        <v/>
      </c>
      <c r="H248" s="14" t="str">
        <f>IF(OR(ISBLANK(B248),ISBLANK(C248))=FALSE,VLOOKUP(C248,'Límites CartaControl'!$A$7:$H$13,6,FALSE),"")</f>
        <v/>
      </c>
      <c r="I248" s="70" t="str">
        <f>IF(OR(ISBLANK(B248),ISBLANK(C248))=FALSE,VLOOKUP(C248,'Límites CartaControl'!$A$7:$H$13,7,FALSE),"")</f>
        <v/>
      </c>
      <c r="J248" s="48"/>
      <c r="K248" s="103"/>
      <c r="L248" s="83"/>
      <c r="M248" s="120"/>
    </row>
    <row r="249" spans="1:13" x14ac:dyDescent="0.25">
      <c r="A249" s="43">
        <v>239</v>
      </c>
      <c r="B249" s="78"/>
      <c r="C249" s="48"/>
      <c r="D249" s="48"/>
      <c r="E249" s="14" t="str">
        <f>IF(OR(ISBLANK(B249),ISBLANK(C249))=FALSE,VLOOKUP(C249,'Límites CartaControl'!$A$7:$H$13,2,FALSE),"")</f>
        <v/>
      </c>
      <c r="F249" s="14" t="str">
        <f>IF(OR(ISBLANK(B249),ISBLANK(C249))=FALSE,VLOOKUP(C249,'Límites CartaControl'!$A$7:$H$13,3,FALSE),"")</f>
        <v/>
      </c>
      <c r="G249" s="14" t="str">
        <f>IF(OR(ISBLANK(B249),ISBLANK(C249))=FALSE,VLOOKUP(C249,'Límites CartaControl'!$A$7:$H$13,4,FALSE),"")</f>
        <v/>
      </c>
      <c r="H249" s="14" t="str">
        <f>IF(OR(ISBLANK(B249),ISBLANK(C249))=FALSE,VLOOKUP(C249,'Límites CartaControl'!$A$7:$H$13,6,FALSE),"")</f>
        <v/>
      </c>
      <c r="I249" s="70" t="str">
        <f>IF(OR(ISBLANK(B249),ISBLANK(C249))=FALSE,VLOOKUP(C249,'Límites CartaControl'!$A$7:$H$13,7,FALSE),"")</f>
        <v/>
      </c>
      <c r="J249" s="48"/>
      <c r="K249" s="103"/>
      <c r="L249" s="83"/>
      <c r="M249" s="120"/>
    </row>
    <row r="250" spans="1:13" x14ac:dyDescent="0.25">
      <c r="A250" s="43">
        <v>240</v>
      </c>
      <c r="B250" s="78"/>
      <c r="C250" s="48"/>
      <c r="D250" s="48"/>
      <c r="E250" s="14" t="str">
        <f>IF(OR(ISBLANK(B250),ISBLANK(C250))=FALSE,VLOOKUP(C250,'Límites CartaControl'!$A$7:$H$13,2,FALSE),"")</f>
        <v/>
      </c>
      <c r="F250" s="14" t="str">
        <f>IF(OR(ISBLANK(B250),ISBLANK(C250))=FALSE,VLOOKUP(C250,'Límites CartaControl'!$A$7:$H$13,3,FALSE),"")</f>
        <v/>
      </c>
      <c r="G250" s="14" t="str">
        <f>IF(OR(ISBLANK(B250),ISBLANK(C250))=FALSE,VLOOKUP(C250,'Límites CartaControl'!$A$7:$H$13,4,FALSE),"")</f>
        <v/>
      </c>
      <c r="H250" s="14" t="str">
        <f>IF(OR(ISBLANK(B250),ISBLANK(C250))=FALSE,VLOOKUP(C250,'Límites CartaControl'!$A$7:$H$13,6,FALSE),"")</f>
        <v/>
      </c>
      <c r="I250" s="70" t="str">
        <f>IF(OR(ISBLANK(B250),ISBLANK(C250))=FALSE,VLOOKUP(C250,'Límites CartaControl'!$A$7:$H$13,7,FALSE),"")</f>
        <v/>
      </c>
      <c r="J250" s="48"/>
      <c r="K250" s="103"/>
      <c r="L250" s="83"/>
      <c r="M250" s="120"/>
    </row>
    <row r="251" spans="1:13" x14ac:dyDescent="0.25">
      <c r="A251" s="43">
        <v>241</v>
      </c>
      <c r="B251" s="78"/>
      <c r="C251" s="48"/>
      <c r="D251" s="48"/>
      <c r="E251" s="14" t="str">
        <f>IF(OR(ISBLANK(B251),ISBLANK(C251))=FALSE,VLOOKUP(C251,'Límites CartaControl'!$A$7:$H$13,2,FALSE),"")</f>
        <v/>
      </c>
      <c r="F251" s="14" t="str">
        <f>IF(OR(ISBLANK(B251),ISBLANK(C251))=FALSE,VLOOKUP(C251,'Límites CartaControl'!$A$7:$H$13,3,FALSE),"")</f>
        <v/>
      </c>
      <c r="G251" s="14" t="str">
        <f>IF(OR(ISBLANK(B251),ISBLANK(C251))=FALSE,VLOOKUP(C251,'Límites CartaControl'!$A$7:$H$13,4,FALSE),"")</f>
        <v/>
      </c>
      <c r="H251" s="14" t="str">
        <f>IF(OR(ISBLANK(B251),ISBLANK(C251))=FALSE,VLOOKUP(C251,'Límites CartaControl'!$A$7:$H$13,6,FALSE),"")</f>
        <v/>
      </c>
      <c r="I251" s="70" t="str">
        <f>IF(OR(ISBLANK(B251),ISBLANK(C251))=FALSE,VLOOKUP(C251,'Límites CartaControl'!$A$7:$H$13,7,FALSE),"")</f>
        <v/>
      </c>
      <c r="J251" s="48"/>
      <c r="K251" s="103"/>
      <c r="L251" s="83"/>
      <c r="M251" s="120"/>
    </row>
    <row r="252" spans="1:13" x14ac:dyDescent="0.25">
      <c r="A252" s="43">
        <v>242</v>
      </c>
      <c r="B252" s="78"/>
      <c r="C252" s="48"/>
      <c r="D252" s="48"/>
      <c r="E252" s="14" t="str">
        <f>IF(OR(ISBLANK(B252),ISBLANK(C252))=FALSE,VLOOKUP(C252,'Límites CartaControl'!$A$7:$H$13,2,FALSE),"")</f>
        <v/>
      </c>
      <c r="F252" s="14" t="str">
        <f>IF(OR(ISBLANK(B252),ISBLANK(C252))=FALSE,VLOOKUP(C252,'Límites CartaControl'!$A$7:$H$13,3,FALSE),"")</f>
        <v/>
      </c>
      <c r="G252" s="14" t="str">
        <f>IF(OR(ISBLANK(B252),ISBLANK(C252))=FALSE,VLOOKUP(C252,'Límites CartaControl'!$A$7:$H$13,4,FALSE),"")</f>
        <v/>
      </c>
      <c r="H252" s="14" t="str">
        <f>IF(OR(ISBLANK(B252),ISBLANK(C252))=FALSE,VLOOKUP(C252,'Límites CartaControl'!$A$7:$H$13,6,FALSE),"")</f>
        <v/>
      </c>
      <c r="I252" s="70" t="str">
        <f>IF(OR(ISBLANK(B252),ISBLANK(C252))=FALSE,VLOOKUP(C252,'Límites CartaControl'!$A$7:$H$13,7,FALSE),"")</f>
        <v/>
      </c>
      <c r="J252" s="48"/>
      <c r="K252" s="103"/>
      <c r="L252" s="83"/>
      <c r="M252" s="120"/>
    </row>
    <row r="253" spans="1:13" x14ac:dyDescent="0.25">
      <c r="A253" s="43">
        <v>243</v>
      </c>
      <c r="B253" s="78"/>
      <c r="C253" s="48"/>
      <c r="D253" s="48"/>
      <c r="E253" s="14" t="str">
        <f>IF(OR(ISBLANK(B253),ISBLANK(C253))=FALSE,VLOOKUP(C253,'Límites CartaControl'!$A$7:$H$13,2,FALSE),"")</f>
        <v/>
      </c>
      <c r="F253" s="14" t="str">
        <f>IF(OR(ISBLANK(B253),ISBLANK(C253))=FALSE,VLOOKUP(C253,'Límites CartaControl'!$A$7:$H$13,3,FALSE),"")</f>
        <v/>
      </c>
      <c r="G253" s="14" t="str">
        <f>IF(OR(ISBLANK(B253),ISBLANK(C253))=FALSE,VLOOKUP(C253,'Límites CartaControl'!$A$7:$H$13,4,FALSE),"")</f>
        <v/>
      </c>
      <c r="H253" s="14" t="str">
        <f>IF(OR(ISBLANK(B253),ISBLANK(C253))=FALSE,VLOOKUP(C253,'Límites CartaControl'!$A$7:$H$13,6,FALSE),"")</f>
        <v/>
      </c>
      <c r="I253" s="70" t="str">
        <f>IF(OR(ISBLANK(B253),ISBLANK(C253))=FALSE,VLOOKUP(C253,'Límites CartaControl'!$A$7:$H$13,7,FALSE),"")</f>
        <v/>
      </c>
      <c r="J253" s="48"/>
      <c r="K253" s="103"/>
      <c r="L253" s="83"/>
      <c r="M253" s="120"/>
    </row>
    <row r="254" spans="1:13" x14ac:dyDescent="0.25">
      <c r="A254" s="43">
        <v>244</v>
      </c>
      <c r="B254" s="78"/>
      <c r="C254" s="48"/>
      <c r="D254" s="48"/>
      <c r="E254" s="14" t="str">
        <f>IF(OR(ISBLANK(B254),ISBLANK(C254))=FALSE,VLOOKUP(C254,'Límites CartaControl'!$A$7:$H$13,2,FALSE),"")</f>
        <v/>
      </c>
      <c r="F254" s="14" t="str">
        <f>IF(OR(ISBLANK(B254),ISBLANK(C254))=FALSE,VLOOKUP(C254,'Límites CartaControl'!$A$7:$H$13,3,FALSE),"")</f>
        <v/>
      </c>
      <c r="G254" s="14" t="str">
        <f>IF(OR(ISBLANK(B254),ISBLANK(C254))=FALSE,VLOOKUP(C254,'Límites CartaControl'!$A$7:$H$13,4,FALSE),"")</f>
        <v/>
      </c>
      <c r="H254" s="14" t="str">
        <f>IF(OR(ISBLANK(B254),ISBLANK(C254))=FALSE,VLOOKUP(C254,'Límites CartaControl'!$A$7:$H$13,6,FALSE),"")</f>
        <v/>
      </c>
      <c r="I254" s="70" t="str">
        <f>IF(OR(ISBLANK(B254),ISBLANK(C254))=FALSE,VLOOKUP(C254,'Límites CartaControl'!$A$7:$H$13,7,FALSE),"")</f>
        <v/>
      </c>
      <c r="J254" s="48"/>
      <c r="K254" s="103"/>
      <c r="L254" s="83"/>
      <c r="M254" s="120"/>
    </row>
    <row r="255" spans="1:13" x14ac:dyDescent="0.25">
      <c r="A255" s="43">
        <v>245</v>
      </c>
      <c r="B255" s="78"/>
      <c r="C255" s="48"/>
      <c r="D255" s="48"/>
      <c r="E255" s="14" t="str">
        <f>IF(OR(ISBLANK(B255),ISBLANK(C255))=FALSE,VLOOKUP(C255,'Límites CartaControl'!$A$7:$H$13,2,FALSE),"")</f>
        <v/>
      </c>
      <c r="F255" s="14" t="str">
        <f>IF(OR(ISBLANK(B255),ISBLANK(C255))=FALSE,VLOOKUP(C255,'Límites CartaControl'!$A$7:$H$13,3,FALSE),"")</f>
        <v/>
      </c>
      <c r="G255" s="14" t="str">
        <f>IF(OR(ISBLANK(B255),ISBLANK(C255))=FALSE,VLOOKUP(C255,'Límites CartaControl'!$A$7:$H$13,4,FALSE),"")</f>
        <v/>
      </c>
      <c r="H255" s="14" t="str">
        <f>IF(OR(ISBLANK(B255),ISBLANK(C255))=FALSE,VLOOKUP(C255,'Límites CartaControl'!$A$7:$H$13,6,FALSE),"")</f>
        <v/>
      </c>
      <c r="I255" s="70" t="str">
        <f>IF(OR(ISBLANK(B255),ISBLANK(C255))=FALSE,VLOOKUP(C255,'Límites CartaControl'!$A$7:$H$13,7,FALSE),"")</f>
        <v/>
      </c>
      <c r="J255" s="48"/>
      <c r="K255" s="103"/>
      <c r="L255" s="83"/>
      <c r="M255" s="120"/>
    </row>
    <row r="256" spans="1:13" x14ac:dyDescent="0.25">
      <c r="A256" s="43">
        <v>246</v>
      </c>
      <c r="B256" s="78"/>
      <c r="C256" s="48"/>
      <c r="D256" s="48"/>
      <c r="E256" s="14" t="str">
        <f>IF(OR(ISBLANK(B256),ISBLANK(C256))=FALSE,VLOOKUP(C256,'Límites CartaControl'!$A$7:$H$13,2,FALSE),"")</f>
        <v/>
      </c>
      <c r="F256" s="14" t="str">
        <f>IF(OR(ISBLANK(B256),ISBLANK(C256))=FALSE,VLOOKUP(C256,'Límites CartaControl'!$A$7:$H$13,3,FALSE),"")</f>
        <v/>
      </c>
      <c r="G256" s="14" t="str">
        <f>IF(OR(ISBLANK(B256),ISBLANK(C256))=FALSE,VLOOKUP(C256,'Límites CartaControl'!$A$7:$H$13,4,FALSE),"")</f>
        <v/>
      </c>
      <c r="H256" s="14" t="str">
        <f>IF(OR(ISBLANK(B256),ISBLANK(C256))=FALSE,VLOOKUP(C256,'Límites CartaControl'!$A$7:$H$13,6,FALSE),"")</f>
        <v/>
      </c>
      <c r="I256" s="70" t="str">
        <f>IF(OR(ISBLANK(B256),ISBLANK(C256))=FALSE,VLOOKUP(C256,'Límites CartaControl'!$A$7:$H$13,7,FALSE),"")</f>
        <v/>
      </c>
      <c r="J256" s="48"/>
      <c r="K256" s="103"/>
      <c r="L256" s="83"/>
      <c r="M256" s="120"/>
    </row>
    <row r="257" spans="1:13" x14ac:dyDescent="0.25">
      <c r="A257" s="43">
        <v>247</v>
      </c>
      <c r="B257" s="78"/>
      <c r="C257" s="48"/>
      <c r="D257" s="48"/>
      <c r="E257" s="14" t="str">
        <f>IF(OR(ISBLANK(B257),ISBLANK(C257))=FALSE,VLOOKUP(C257,'Límites CartaControl'!$A$7:$H$13,2,FALSE),"")</f>
        <v/>
      </c>
      <c r="F257" s="14" t="str">
        <f>IF(OR(ISBLANK(B257),ISBLANK(C257))=FALSE,VLOOKUP(C257,'Límites CartaControl'!$A$7:$H$13,3,FALSE),"")</f>
        <v/>
      </c>
      <c r="G257" s="14" t="str">
        <f>IF(OR(ISBLANK(B257),ISBLANK(C257))=FALSE,VLOOKUP(C257,'Límites CartaControl'!$A$7:$H$13,4,FALSE),"")</f>
        <v/>
      </c>
      <c r="H257" s="14" t="str">
        <f>IF(OR(ISBLANK(B257),ISBLANK(C257))=FALSE,VLOOKUP(C257,'Límites CartaControl'!$A$7:$H$13,6,FALSE),"")</f>
        <v/>
      </c>
      <c r="I257" s="70" t="str">
        <f>IF(OR(ISBLANK(B257),ISBLANK(C257))=FALSE,VLOOKUP(C257,'Límites CartaControl'!$A$7:$H$13,7,FALSE),"")</f>
        <v/>
      </c>
      <c r="J257" s="48"/>
      <c r="K257" s="103"/>
      <c r="L257" s="83"/>
      <c r="M257" s="120"/>
    </row>
    <row r="258" spans="1:13" x14ac:dyDescent="0.25">
      <c r="A258" s="43">
        <v>248</v>
      </c>
      <c r="B258" s="78"/>
      <c r="C258" s="48"/>
      <c r="D258" s="48"/>
      <c r="E258" s="14" t="str">
        <f>IF(OR(ISBLANK(B258),ISBLANK(C258))=FALSE,VLOOKUP(C258,'Límites CartaControl'!$A$7:$H$13,2,FALSE),"")</f>
        <v/>
      </c>
      <c r="F258" s="14" t="str">
        <f>IF(OR(ISBLANK(B258),ISBLANK(C258))=FALSE,VLOOKUP(C258,'Límites CartaControl'!$A$7:$H$13,3,FALSE),"")</f>
        <v/>
      </c>
      <c r="G258" s="14" t="str">
        <f>IF(OR(ISBLANK(B258),ISBLANK(C258))=FALSE,VLOOKUP(C258,'Límites CartaControl'!$A$7:$H$13,4,FALSE),"")</f>
        <v/>
      </c>
      <c r="H258" s="14" t="str">
        <f>IF(OR(ISBLANK(B258),ISBLANK(C258))=FALSE,VLOOKUP(C258,'Límites CartaControl'!$A$7:$H$13,6,FALSE),"")</f>
        <v/>
      </c>
      <c r="I258" s="70" t="str">
        <f>IF(OR(ISBLANK(B258),ISBLANK(C258))=FALSE,VLOOKUP(C258,'Límites CartaControl'!$A$7:$H$13,7,FALSE),"")</f>
        <v/>
      </c>
      <c r="J258" s="48"/>
      <c r="K258" s="103"/>
      <c r="L258" s="83"/>
      <c r="M258" s="120"/>
    </row>
    <row r="259" spans="1:13" x14ac:dyDescent="0.25">
      <c r="A259" s="43">
        <v>249</v>
      </c>
      <c r="B259" s="78"/>
      <c r="C259" s="48"/>
      <c r="D259" s="48"/>
      <c r="E259" s="14" t="str">
        <f>IF(OR(ISBLANK(B259),ISBLANK(C259))=FALSE,VLOOKUP(C259,'Límites CartaControl'!$A$7:$H$13,2,FALSE),"")</f>
        <v/>
      </c>
      <c r="F259" s="14" t="str">
        <f>IF(OR(ISBLANK(B259),ISBLANK(C259))=FALSE,VLOOKUP(C259,'Límites CartaControl'!$A$7:$H$13,3,FALSE),"")</f>
        <v/>
      </c>
      <c r="G259" s="14" t="str">
        <f>IF(OR(ISBLANK(B259),ISBLANK(C259))=FALSE,VLOOKUP(C259,'Límites CartaControl'!$A$7:$H$13,4,FALSE),"")</f>
        <v/>
      </c>
      <c r="H259" s="14" t="str">
        <f>IF(OR(ISBLANK(B259),ISBLANK(C259))=FALSE,VLOOKUP(C259,'Límites CartaControl'!$A$7:$H$13,6,FALSE),"")</f>
        <v/>
      </c>
      <c r="I259" s="70" t="str">
        <f>IF(OR(ISBLANK(B259),ISBLANK(C259))=FALSE,VLOOKUP(C259,'Límites CartaControl'!$A$7:$H$13,7,FALSE),"")</f>
        <v/>
      </c>
      <c r="J259" s="48"/>
      <c r="K259" s="103"/>
      <c r="L259" s="83"/>
      <c r="M259" s="120"/>
    </row>
    <row r="260" spans="1:13" x14ac:dyDescent="0.25">
      <c r="A260" s="43">
        <v>250</v>
      </c>
      <c r="B260" s="78"/>
      <c r="C260" s="48"/>
      <c r="D260" s="48"/>
      <c r="E260" s="14" t="str">
        <f>IF(OR(ISBLANK(B260),ISBLANK(C260))=FALSE,VLOOKUP(C260,'Límites CartaControl'!$A$7:$H$13,2,FALSE),"")</f>
        <v/>
      </c>
      <c r="F260" s="14" t="str">
        <f>IF(OR(ISBLANK(B260),ISBLANK(C260))=FALSE,VLOOKUP(C260,'Límites CartaControl'!$A$7:$H$13,3,FALSE),"")</f>
        <v/>
      </c>
      <c r="G260" s="14" t="str">
        <f>IF(OR(ISBLANK(B260),ISBLANK(C260))=FALSE,VLOOKUP(C260,'Límites CartaControl'!$A$7:$H$13,4,FALSE),"")</f>
        <v/>
      </c>
      <c r="H260" s="14" t="str">
        <f>IF(OR(ISBLANK(B260),ISBLANK(C260))=FALSE,VLOOKUP(C260,'Límites CartaControl'!$A$7:$H$13,6,FALSE),"")</f>
        <v/>
      </c>
      <c r="I260" s="70" t="str">
        <f>IF(OR(ISBLANK(B260),ISBLANK(C260))=FALSE,VLOOKUP(C260,'Límites CartaControl'!$A$7:$H$13,7,FALSE),"")</f>
        <v/>
      </c>
      <c r="J260" s="48"/>
      <c r="K260" s="103"/>
      <c r="L260" s="83"/>
      <c r="M260" s="120"/>
    </row>
    <row r="261" spans="1:13" x14ac:dyDescent="0.25">
      <c r="A261" s="43">
        <v>251</v>
      </c>
      <c r="B261" s="78"/>
      <c r="C261" s="48"/>
      <c r="D261" s="48"/>
      <c r="E261" s="14" t="str">
        <f>IF(OR(ISBLANK(B261),ISBLANK(C261))=FALSE,VLOOKUP(C261,'Límites CartaControl'!$A$7:$H$13,2,FALSE),"")</f>
        <v/>
      </c>
      <c r="F261" s="14" t="str">
        <f>IF(OR(ISBLANK(B261),ISBLANK(C261))=FALSE,VLOOKUP(C261,'Límites CartaControl'!$A$7:$H$13,3,FALSE),"")</f>
        <v/>
      </c>
      <c r="G261" s="14" t="str">
        <f>IF(OR(ISBLANK(B261),ISBLANK(C261))=FALSE,VLOOKUP(C261,'Límites CartaControl'!$A$7:$H$13,4,FALSE),"")</f>
        <v/>
      </c>
      <c r="H261" s="14" t="str">
        <f>IF(OR(ISBLANK(B261),ISBLANK(C261))=FALSE,VLOOKUP(C261,'Límites CartaControl'!$A$7:$H$13,6,FALSE),"")</f>
        <v/>
      </c>
      <c r="I261" s="70" t="str">
        <f>IF(OR(ISBLANK(B261),ISBLANK(C261))=FALSE,VLOOKUP(C261,'Límites CartaControl'!$A$7:$H$13,7,FALSE),"")</f>
        <v/>
      </c>
      <c r="J261" s="48"/>
      <c r="K261" s="103"/>
      <c r="L261" s="83"/>
      <c r="M261" s="120"/>
    </row>
    <row r="262" spans="1:13" x14ac:dyDescent="0.25">
      <c r="A262" s="43">
        <v>252</v>
      </c>
      <c r="B262" s="78"/>
      <c r="C262" s="48"/>
      <c r="D262" s="48"/>
      <c r="E262" s="14" t="str">
        <f>IF(OR(ISBLANK(B262),ISBLANK(C262))=FALSE,VLOOKUP(C262,'Límites CartaControl'!$A$7:$H$13,2,FALSE),"")</f>
        <v/>
      </c>
      <c r="F262" s="14" t="str">
        <f>IF(OR(ISBLANK(B262),ISBLANK(C262))=FALSE,VLOOKUP(C262,'Límites CartaControl'!$A$7:$H$13,3,FALSE),"")</f>
        <v/>
      </c>
      <c r="G262" s="14" t="str">
        <f>IF(OR(ISBLANK(B262),ISBLANK(C262))=FALSE,VLOOKUP(C262,'Límites CartaControl'!$A$7:$H$13,4,FALSE),"")</f>
        <v/>
      </c>
      <c r="H262" s="14" t="str">
        <f>IF(OR(ISBLANK(B262),ISBLANK(C262))=FALSE,VLOOKUP(C262,'Límites CartaControl'!$A$7:$H$13,6,FALSE),"")</f>
        <v/>
      </c>
      <c r="I262" s="70" t="str">
        <f>IF(OR(ISBLANK(B262),ISBLANK(C262))=FALSE,VLOOKUP(C262,'Límites CartaControl'!$A$7:$H$13,7,FALSE),"")</f>
        <v/>
      </c>
      <c r="J262" s="48"/>
      <c r="K262" s="103"/>
      <c r="L262" s="83"/>
      <c r="M262" s="120"/>
    </row>
    <row r="263" spans="1:13" x14ac:dyDescent="0.25">
      <c r="A263" s="43">
        <v>253</v>
      </c>
      <c r="B263" s="78"/>
      <c r="C263" s="48"/>
      <c r="D263" s="48"/>
      <c r="E263" s="14" t="str">
        <f>IF(OR(ISBLANK(B263),ISBLANK(C263))=FALSE,VLOOKUP(C263,'Límites CartaControl'!$A$7:$H$13,2,FALSE),"")</f>
        <v/>
      </c>
      <c r="F263" s="14" t="str">
        <f>IF(OR(ISBLANK(B263),ISBLANK(C263))=FALSE,VLOOKUP(C263,'Límites CartaControl'!$A$7:$H$13,3,FALSE),"")</f>
        <v/>
      </c>
      <c r="G263" s="14" t="str">
        <f>IF(OR(ISBLANK(B263),ISBLANK(C263))=FALSE,VLOOKUP(C263,'Límites CartaControl'!$A$7:$H$13,4,FALSE),"")</f>
        <v/>
      </c>
      <c r="H263" s="14" t="str">
        <f>IF(OR(ISBLANK(B263),ISBLANK(C263))=FALSE,VLOOKUP(C263,'Límites CartaControl'!$A$7:$H$13,6,FALSE),"")</f>
        <v/>
      </c>
      <c r="I263" s="70" t="str">
        <f>IF(OR(ISBLANK(B263),ISBLANK(C263))=FALSE,VLOOKUP(C263,'Límites CartaControl'!$A$7:$H$13,7,FALSE),"")</f>
        <v/>
      </c>
      <c r="J263" s="48"/>
      <c r="K263" s="103"/>
      <c r="L263" s="83"/>
      <c r="M263" s="120"/>
    </row>
    <row r="264" spans="1:13" x14ac:dyDescent="0.25">
      <c r="A264" s="43">
        <v>254</v>
      </c>
      <c r="B264" s="78"/>
      <c r="C264" s="48"/>
      <c r="D264" s="48"/>
      <c r="E264" s="14" t="str">
        <f>IF(OR(ISBLANK(B264),ISBLANK(C264))=FALSE,VLOOKUP(C264,'Límites CartaControl'!$A$7:$H$13,2,FALSE),"")</f>
        <v/>
      </c>
      <c r="F264" s="14" t="str">
        <f>IF(OR(ISBLANK(B264),ISBLANK(C264))=FALSE,VLOOKUP(C264,'Límites CartaControl'!$A$7:$H$13,3,FALSE),"")</f>
        <v/>
      </c>
      <c r="G264" s="14" t="str">
        <f>IF(OR(ISBLANK(B264),ISBLANK(C264))=FALSE,VLOOKUP(C264,'Límites CartaControl'!$A$7:$H$13,4,FALSE),"")</f>
        <v/>
      </c>
      <c r="H264" s="14" t="str">
        <f>IF(OR(ISBLANK(B264),ISBLANK(C264))=FALSE,VLOOKUP(C264,'Límites CartaControl'!$A$7:$H$13,6,FALSE),"")</f>
        <v/>
      </c>
      <c r="I264" s="70" t="str">
        <f>IF(OR(ISBLANK(B264),ISBLANK(C264))=FALSE,VLOOKUP(C264,'Límites CartaControl'!$A$7:$H$13,7,FALSE),"")</f>
        <v/>
      </c>
      <c r="J264" s="48"/>
      <c r="K264" s="103"/>
      <c r="L264" s="83"/>
      <c r="M264" s="120"/>
    </row>
    <row r="265" spans="1:13" x14ac:dyDescent="0.25">
      <c r="A265" s="43">
        <v>255</v>
      </c>
      <c r="B265" s="78"/>
      <c r="C265" s="48"/>
      <c r="D265" s="48"/>
      <c r="E265" s="14" t="str">
        <f>IF(OR(ISBLANK(B265),ISBLANK(C265))=FALSE,VLOOKUP(C265,'Límites CartaControl'!$A$7:$H$13,2,FALSE),"")</f>
        <v/>
      </c>
      <c r="F265" s="14" t="str">
        <f>IF(OR(ISBLANK(B265),ISBLANK(C265))=FALSE,VLOOKUP(C265,'Límites CartaControl'!$A$7:$H$13,3,FALSE),"")</f>
        <v/>
      </c>
      <c r="G265" s="14" t="str">
        <f>IF(OR(ISBLANK(B265),ISBLANK(C265))=FALSE,VLOOKUP(C265,'Límites CartaControl'!$A$7:$H$13,4,FALSE),"")</f>
        <v/>
      </c>
      <c r="H265" s="14" t="str">
        <f>IF(OR(ISBLANK(B265),ISBLANK(C265))=FALSE,VLOOKUP(C265,'Límites CartaControl'!$A$7:$H$13,6,FALSE),"")</f>
        <v/>
      </c>
      <c r="I265" s="70" t="str">
        <f>IF(OR(ISBLANK(B265),ISBLANK(C265))=FALSE,VLOOKUP(C265,'Límites CartaControl'!$A$7:$H$13,7,FALSE),"")</f>
        <v/>
      </c>
      <c r="J265" s="48"/>
      <c r="K265" s="103"/>
      <c r="L265" s="83"/>
      <c r="M265" s="120"/>
    </row>
    <row r="266" spans="1:13" x14ac:dyDescent="0.25">
      <c r="A266" s="43">
        <v>256</v>
      </c>
      <c r="B266" s="78"/>
      <c r="C266" s="48"/>
      <c r="D266" s="48"/>
      <c r="E266" s="14" t="str">
        <f>IF(OR(ISBLANK(B266),ISBLANK(C266))=FALSE,VLOOKUP(C266,'Límites CartaControl'!$A$7:$H$13,2,FALSE),"")</f>
        <v/>
      </c>
      <c r="F266" s="14" t="str">
        <f>IF(OR(ISBLANK(B266),ISBLANK(C266))=FALSE,VLOOKUP(C266,'Límites CartaControl'!$A$7:$H$13,3,FALSE),"")</f>
        <v/>
      </c>
      <c r="G266" s="14" t="str">
        <f>IF(OR(ISBLANK(B266),ISBLANK(C266))=FALSE,VLOOKUP(C266,'Límites CartaControl'!$A$7:$H$13,4,FALSE),"")</f>
        <v/>
      </c>
      <c r="H266" s="14" t="str">
        <f>IF(OR(ISBLANK(B266),ISBLANK(C266))=FALSE,VLOOKUP(C266,'Límites CartaControl'!$A$7:$H$13,6,FALSE),"")</f>
        <v/>
      </c>
      <c r="I266" s="70" t="str">
        <f>IF(OR(ISBLANK(B266),ISBLANK(C266))=FALSE,VLOOKUP(C266,'Límites CartaControl'!$A$7:$H$13,7,FALSE),"")</f>
        <v/>
      </c>
      <c r="J266" s="48"/>
      <c r="K266" s="103"/>
      <c r="L266" s="83"/>
      <c r="M266" s="120"/>
    </row>
    <row r="267" spans="1:13" x14ac:dyDescent="0.25">
      <c r="A267" s="43">
        <v>257</v>
      </c>
      <c r="B267" s="78"/>
      <c r="C267" s="48"/>
      <c r="D267" s="48"/>
      <c r="E267" s="14" t="str">
        <f>IF(OR(ISBLANK(B267),ISBLANK(C267))=FALSE,VLOOKUP(C267,'Límites CartaControl'!$A$7:$H$13,2,FALSE),"")</f>
        <v/>
      </c>
      <c r="F267" s="14" t="str">
        <f>IF(OR(ISBLANK(B267),ISBLANK(C267))=FALSE,VLOOKUP(C267,'Límites CartaControl'!$A$7:$H$13,3,FALSE),"")</f>
        <v/>
      </c>
      <c r="G267" s="14" t="str">
        <f>IF(OR(ISBLANK(B267),ISBLANK(C267))=FALSE,VLOOKUP(C267,'Límites CartaControl'!$A$7:$H$13,4,FALSE),"")</f>
        <v/>
      </c>
      <c r="H267" s="14" t="str">
        <f>IF(OR(ISBLANK(B267),ISBLANK(C267))=FALSE,VLOOKUP(C267,'Límites CartaControl'!$A$7:$H$13,6,FALSE),"")</f>
        <v/>
      </c>
      <c r="I267" s="70" t="str">
        <f>IF(OR(ISBLANK(B267),ISBLANK(C267))=FALSE,VLOOKUP(C267,'Límites CartaControl'!$A$7:$H$13,7,FALSE),"")</f>
        <v/>
      </c>
      <c r="J267" s="48"/>
      <c r="K267" s="103"/>
      <c r="L267" s="83"/>
      <c r="M267" s="120"/>
    </row>
    <row r="268" spans="1:13" x14ac:dyDescent="0.25">
      <c r="A268" s="43">
        <v>258</v>
      </c>
      <c r="B268" s="78"/>
      <c r="C268" s="48"/>
      <c r="D268" s="48"/>
      <c r="E268" s="14" t="str">
        <f>IF(OR(ISBLANK(B268),ISBLANK(C268))=FALSE,VLOOKUP(C268,'Límites CartaControl'!$A$7:$H$13,2,FALSE),"")</f>
        <v/>
      </c>
      <c r="F268" s="14" t="str">
        <f>IF(OR(ISBLANK(B268),ISBLANK(C268))=FALSE,VLOOKUP(C268,'Límites CartaControl'!$A$7:$H$13,3,FALSE),"")</f>
        <v/>
      </c>
      <c r="G268" s="14" t="str">
        <f>IF(OR(ISBLANK(B268),ISBLANK(C268))=FALSE,VLOOKUP(C268,'Límites CartaControl'!$A$7:$H$13,4,FALSE),"")</f>
        <v/>
      </c>
      <c r="H268" s="14" t="str">
        <f>IF(OR(ISBLANK(B268),ISBLANK(C268))=FALSE,VLOOKUP(C268,'Límites CartaControl'!$A$7:$H$13,6,FALSE),"")</f>
        <v/>
      </c>
      <c r="I268" s="70" t="str">
        <f>IF(OR(ISBLANK(B268),ISBLANK(C268))=FALSE,VLOOKUP(C268,'Límites CartaControl'!$A$7:$H$13,7,FALSE),"")</f>
        <v/>
      </c>
      <c r="J268" s="48"/>
      <c r="K268" s="103"/>
      <c r="L268" s="83"/>
      <c r="M268" s="120"/>
    </row>
    <row r="269" spans="1:13" x14ac:dyDescent="0.25">
      <c r="A269" s="43">
        <v>259</v>
      </c>
      <c r="B269" s="78"/>
      <c r="C269" s="48"/>
      <c r="D269" s="48"/>
      <c r="E269" s="14" t="str">
        <f>IF(OR(ISBLANK(B269),ISBLANK(C269))=FALSE,VLOOKUP(C269,'Límites CartaControl'!$A$7:$H$13,2,FALSE),"")</f>
        <v/>
      </c>
      <c r="F269" s="14" t="str">
        <f>IF(OR(ISBLANK(B269),ISBLANK(C269))=FALSE,VLOOKUP(C269,'Límites CartaControl'!$A$7:$H$13,3,FALSE),"")</f>
        <v/>
      </c>
      <c r="G269" s="14" t="str">
        <f>IF(OR(ISBLANK(B269),ISBLANK(C269))=FALSE,VLOOKUP(C269,'Límites CartaControl'!$A$7:$H$13,4,FALSE),"")</f>
        <v/>
      </c>
      <c r="H269" s="14" t="str">
        <f>IF(OR(ISBLANK(B269),ISBLANK(C269))=FALSE,VLOOKUP(C269,'Límites CartaControl'!$A$7:$H$13,6,FALSE),"")</f>
        <v/>
      </c>
      <c r="I269" s="70" t="str">
        <f>IF(OR(ISBLANK(B269),ISBLANK(C269))=FALSE,VLOOKUP(C269,'Límites CartaControl'!$A$7:$H$13,7,FALSE),"")</f>
        <v/>
      </c>
      <c r="J269" s="48"/>
      <c r="K269" s="103"/>
      <c r="L269" s="83"/>
      <c r="M269" s="120"/>
    </row>
    <row r="270" spans="1:13" x14ac:dyDescent="0.25">
      <c r="A270" s="43">
        <v>260</v>
      </c>
      <c r="B270" s="78"/>
      <c r="C270" s="48"/>
      <c r="D270" s="48"/>
      <c r="E270" s="14" t="str">
        <f>IF(OR(ISBLANK(B270),ISBLANK(C270))=FALSE,VLOOKUP(C270,'Límites CartaControl'!$A$7:$H$13,2,FALSE),"")</f>
        <v/>
      </c>
      <c r="F270" s="14" t="str">
        <f>IF(OR(ISBLANK(B270),ISBLANK(C270))=FALSE,VLOOKUP(C270,'Límites CartaControl'!$A$7:$H$13,3,FALSE),"")</f>
        <v/>
      </c>
      <c r="G270" s="14" t="str">
        <f>IF(OR(ISBLANK(B270),ISBLANK(C270))=FALSE,VLOOKUP(C270,'Límites CartaControl'!$A$7:$H$13,4,FALSE),"")</f>
        <v/>
      </c>
      <c r="H270" s="14" t="str">
        <f>IF(OR(ISBLANK(B270),ISBLANK(C270))=FALSE,VLOOKUP(C270,'Límites CartaControl'!$A$7:$H$13,6,FALSE),"")</f>
        <v/>
      </c>
      <c r="I270" s="70" t="str">
        <f>IF(OR(ISBLANK(B270),ISBLANK(C270))=FALSE,VLOOKUP(C270,'Límites CartaControl'!$A$7:$H$13,7,FALSE),"")</f>
        <v/>
      </c>
      <c r="J270" s="48"/>
      <c r="K270" s="103"/>
      <c r="L270" s="83"/>
      <c r="M270" s="120"/>
    </row>
    <row r="271" spans="1:13" x14ac:dyDescent="0.25">
      <c r="A271" s="43">
        <v>261</v>
      </c>
      <c r="B271" s="78"/>
      <c r="C271" s="48"/>
      <c r="D271" s="48"/>
      <c r="E271" s="14" t="str">
        <f>IF(OR(ISBLANK(B271),ISBLANK(C271))=FALSE,VLOOKUP(C271,'Límites CartaControl'!$A$7:$H$13,2,FALSE),"")</f>
        <v/>
      </c>
      <c r="F271" s="14" t="str">
        <f>IF(OR(ISBLANK(B271),ISBLANK(C271))=FALSE,VLOOKUP(C271,'Límites CartaControl'!$A$7:$H$13,3,FALSE),"")</f>
        <v/>
      </c>
      <c r="G271" s="14" t="str">
        <f>IF(OR(ISBLANK(B271),ISBLANK(C271))=FALSE,VLOOKUP(C271,'Límites CartaControl'!$A$7:$H$13,4,FALSE),"")</f>
        <v/>
      </c>
      <c r="H271" s="14" t="str">
        <f>IF(OR(ISBLANK(B271),ISBLANK(C271))=FALSE,VLOOKUP(C271,'Límites CartaControl'!$A$7:$H$13,6,FALSE),"")</f>
        <v/>
      </c>
      <c r="I271" s="70" t="str">
        <f>IF(OR(ISBLANK(B271),ISBLANK(C271))=FALSE,VLOOKUP(C271,'Límites CartaControl'!$A$7:$H$13,7,FALSE),"")</f>
        <v/>
      </c>
      <c r="J271" s="48"/>
      <c r="K271" s="103"/>
      <c r="L271" s="83"/>
      <c r="M271" s="120"/>
    </row>
    <row r="272" spans="1:13" x14ac:dyDescent="0.25">
      <c r="A272" s="43">
        <v>262</v>
      </c>
      <c r="B272" s="78"/>
      <c r="C272" s="48"/>
      <c r="D272" s="48"/>
      <c r="E272" s="14" t="str">
        <f>IF(OR(ISBLANK(B272),ISBLANK(C272))=FALSE,VLOOKUP(C272,'Límites CartaControl'!$A$7:$H$13,2,FALSE),"")</f>
        <v/>
      </c>
      <c r="F272" s="14" t="str">
        <f>IF(OR(ISBLANK(B272),ISBLANK(C272))=FALSE,VLOOKUP(C272,'Límites CartaControl'!$A$7:$H$13,3,FALSE),"")</f>
        <v/>
      </c>
      <c r="G272" s="14" t="str">
        <f>IF(OR(ISBLANK(B272),ISBLANK(C272))=FALSE,VLOOKUP(C272,'Límites CartaControl'!$A$7:$H$13,4,FALSE),"")</f>
        <v/>
      </c>
      <c r="H272" s="14" t="str">
        <f>IF(OR(ISBLANK(B272),ISBLANK(C272))=FALSE,VLOOKUP(C272,'Límites CartaControl'!$A$7:$H$13,6,FALSE),"")</f>
        <v/>
      </c>
      <c r="I272" s="70" t="str">
        <f>IF(OR(ISBLANK(B272),ISBLANK(C272))=FALSE,VLOOKUP(C272,'Límites CartaControl'!$A$7:$H$13,7,FALSE),"")</f>
        <v/>
      </c>
      <c r="J272" s="48"/>
      <c r="K272" s="103"/>
      <c r="L272" s="83"/>
      <c r="M272" s="120"/>
    </row>
    <row r="273" spans="1:13" x14ac:dyDescent="0.25">
      <c r="A273" s="43">
        <v>263</v>
      </c>
      <c r="B273" s="78"/>
      <c r="C273" s="48"/>
      <c r="D273" s="48"/>
      <c r="E273" s="14" t="str">
        <f>IF(OR(ISBLANK(B273),ISBLANK(C273))=FALSE,VLOOKUP(C273,'Límites CartaControl'!$A$7:$H$13,2,FALSE),"")</f>
        <v/>
      </c>
      <c r="F273" s="14" t="str">
        <f>IF(OR(ISBLANK(B273),ISBLANK(C273))=FALSE,VLOOKUP(C273,'Límites CartaControl'!$A$7:$H$13,3,FALSE),"")</f>
        <v/>
      </c>
      <c r="G273" s="14" t="str">
        <f>IF(OR(ISBLANK(B273),ISBLANK(C273))=FALSE,VLOOKUP(C273,'Límites CartaControl'!$A$7:$H$13,4,FALSE),"")</f>
        <v/>
      </c>
      <c r="H273" s="14" t="str">
        <f>IF(OR(ISBLANK(B273),ISBLANK(C273))=FALSE,VLOOKUP(C273,'Límites CartaControl'!$A$7:$H$13,6,FALSE),"")</f>
        <v/>
      </c>
      <c r="I273" s="70" t="str">
        <f>IF(OR(ISBLANK(B273),ISBLANK(C273))=FALSE,VLOOKUP(C273,'Límites CartaControl'!$A$7:$H$13,7,FALSE),"")</f>
        <v/>
      </c>
      <c r="J273" s="48"/>
      <c r="K273" s="103"/>
      <c r="L273" s="83"/>
      <c r="M273" s="120"/>
    </row>
    <row r="274" spans="1:13" x14ac:dyDescent="0.25">
      <c r="A274" s="43">
        <v>264</v>
      </c>
      <c r="B274" s="78"/>
      <c r="C274" s="48"/>
      <c r="D274" s="48"/>
      <c r="E274" s="14" t="str">
        <f>IF(OR(ISBLANK(B274),ISBLANK(C274))=FALSE,VLOOKUP(C274,'Límites CartaControl'!$A$7:$H$13,2,FALSE),"")</f>
        <v/>
      </c>
      <c r="F274" s="14" t="str">
        <f>IF(OR(ISBLANK(B274),ISBLANK(C274))=FALSE,VLOOKUP(C274,'Límites CartaControl'!$A$7:$H$13,3,FALSE),"")</f>
        <v/>
      </c>
      <c r="G274" s="14" t="str">
        <f>IF(OR(ISBLANK(B274),ISBLANK(C274))=FALSE,VLOOKUP(C274,'Límites CartaControl'!$A$7:$H$13,4,FALSE),"")</f>
        <v/>
      </c>
      <c r="H274" s="14" t="str">
        <f>IF(OR(ISBLANK(B274),ISBLANK(C274))=FALSE,VLOOKUP(C274,'Límites CartaControl'!$A$7:$H$13,6,FALSE),"")</f>
        <v/>
      </c>
      <c r="I274" s="70" t="str">
        <f>IF(OR(ISBLANK(B274),ISBLANK(C274))=FALSE,VLOOKUP(C274,'Límites CartaControl'!$A$7:$H$13,7,FALSE),"")</f>
        <v/>
      </c>
      <c r="J274" s="48"/>
      <c r="K274" s="103"/>
      <c r="L274" s="83"/>
      <c r="M274" s="120"/>
    </row>
    <row r="275" spans="1:13" x14ac:dyDescent="0.25">
      <c r="A275" s="43">
        <v>265</v>
      </c>
      <c r="B275" s="78"/>
      <c r="C275" s="48"/>
      <c r="D275" s="48"/>
      <c r="E275" s="14" t="str">
        <f>IF(OR(ISBLANK(B275),ISBLANK(C275))=FALSE,VLOOKUP(C275,'Límites CartaControl'!$A$7:$H$13,2,FALSE),"")</f>
        <v/>
      </c>
      <c r="F275" s="14" t="str">
        <f>IF(OR(ISBLANK(B275),ISBLANK(C275))=FALSE,VLOOKUP(C275,'Límites CartaControl'!$A$7:$H$13,3,FALSE),"")</f>
        <v/>
      </c>
      <c r="G275" s="14" t="str">
        <f>IF(OR(ISBLANK(B275),ISBLANK(C275))=FALSE,VLOOKUP(C275,'Límites CartaControl'!$A$7:$H$13,4,FALSE),"")</f>
        <v/>
      </c>
      <c r="H275" s="14" t="str">
        <f>IF(OR(ISBLANK(B275),ISBLANK(C275))=FALSE,VLOOKUP(C275,'Límites CartaControl'!$A$7:$H$13,6,FALSE),"")</f>
        <v/>
      </c>
      <c r="I275" s="70" t="str">
        <f>IF(OR(ISBLANK(B275),ISBLANK(C275))=FALSE,VLOOKUP(C275,'Límites CartaControl'!$A$7:$H$13,7,FALSE),"")</f>
        <v/>
      </c>
      <c r="J275" s="48"/>
      <c r="K275" s="103"/>
      <c r="L275" s="83"/>
      <c r="M275" s="120"/>
    </row>
    <row r="276" spans="1:13" x14ac:dyDescent="0.25">
      <c r="A276" s="43">
        <v>266</v>
      </c>
      <c r="B276" s="78"/>
      <c r="C276" s="48"/>
      <c r="D276" s="48"/>
      <c r="E276" s="14" t="str">
        <f>IF(OR(ISBLANK(B276),ISBLANK(C276))=FALSE,VLOOKUP(C276,'Límites CartaControl'!$A$7:$H$13,2,FALSE),"")</f>
        <v/>
      </c>
      <c r="F276" s="14" t="str">
        <f>IF(OR(ISBLANK(B276),ISBLANK(C276))=FALSE,VLOOKUP(C276,'Límites CartaControl'!$A$7:$H$13,3,FALSE),"")</f>
        <v/>
      </c>
      <c r="G276" s="14" t="str">
        <f>IF(OR(ISBLANK(B276),ISBLANK(C276))=FALSE,VLOOKUP(C276,'Límites CartaControl'!$A$7:$H$13,4,FALSE),"")</f>
        <v/>
      </c>
      <c r="H276" s="14" t="str">
        <f>IF(OR(ISBLANK(B276),ISBLANK(C276))=FALSE,VLOOKUP(C276,'Límites CartaControl'!$A$7:$H$13,6,FALSE),"")</f>
        <v/>
      </c>
      <c r="I276" s="70" t="str">
        <f>IF(OR(ISBLANK(B276),ISBLANK(C276))=FALSE,VLOOKUP(C276,'Límites CartaControl'!$A$7:$H$13,7,FALSE),"")</f>
        <v/>
      </c>
      <c r="J276" s="48"/>
      <c r="K276" s="103"/>
      <c r="L276" s="83"/>
      <c r="M276" s="120"/>
    </row>
    <row r="277" spans="1:13" x14ac:dyDescent="0.25">
      <c r="A277" s="43">
        <v>267</v>
      </c>
      <c r="B277" s="78"/>
      <c r="C277" s="48"/>
      <c r="D277" s="48"/>
      <c r="E277" s="14" t="str">
        <f>IF(OR(ISBLANK(B277),ISBLANK(C277))=FALSE,VLOOKUP(C277,'Límites CartaControl'!$A$7:$H$13,2,FALSE),"")</f>
        <v/>
      </c>
      <c r="F277" s="14" t="str">
        <f>IF(OR(ISBLANK(B277),ISBLANK(C277))=FALSE,VLOOKUP(C277,'Límites CartaControl'!$A$7:$H$13,3,FALSE),"")</f>
        <v/>
      </c>
      <c r="G277" s="14" t="str">
        <f>IF(OR(ISBLANK(B277),ISBLANK(C277))=FALSE,VLOOKUP(C277,'Límites CartaControl'!$A$7:$H$13,4,FALSE),"")</f>
        <v/>
      </c>
      <c r="H277" s="14" t="str">
        <f>IF(OR(ISBLANK(B277),ISBLANK(C277))=FALSE,VLOOKUP(C277,'Límites CartaControl'!$A$7:$H$13,6,FALSE),"")</f>
        <v/>
      </c>
      <c r="I277" s="70" t="str">
        <f>IF(OR(ISBLANK(B277),ISBLANK(C277))=FALSE,VLOOKUP(C277,'Límites CartaControl'!$A$7:$H$13,7,FALSE),"")</f>
        <v/>
      </c>
      <c r="J277" s="48"/>
      <c r="K277" s="103"/>
      <c r="L277" s="83"/>
      <c r="M277" s="120"/>
    </row>
    <row r="278" spans="1:13" x14ac:dyDescent="0.25">
      <c r="A278" s="43">
        <v>268</v>
      </c>
      <c r="B278" s="78"/>
      <c r="C278" s="48"/>
      <c r="D278" s="48"/>
      <c r="E278" s="14" t="str">
        <f>IF(OR(ISBLANK(B278),ISBLANK(C278))=FALSE,VLOOKUP(C278,'Límites CartaControl'!$A$7:$H$13,2,FALSE),"")</f>
        <v/>
      </c>
      <c r="F278" s="14" t="str">
        <f>IF(OR(ISBLANK(B278),ISBLANK(C278))=FALSE,VLOOKUP(C278,'Límites CartaControl'!$A$7:$H$13,3,FALSE),"")</f>
        <v/>
      </c>
      <c r="G278" s="14" t="str">
        <f>IF(OR(ISBLANK(B278),ISBLANK(C278))=FALSE,VLOOKUP(C278,'Límites CartaControl'!$A$7:$H$13,4,FALSE),"")</f>
        <v/>
      </c>
      <c r="H278" s="14" t="str">
        <f>IF(OR(ISBLANK(B278),ISBLANK(C278))=FALSE,VLOOKUP(C278,'Límites CartaControl'!$A$7:$H$13,6,FALSE),"")</f>
        <v/>
      </c>
      <c r="I278" s="70" t="str">
        <f>IF(OR(ISBLANK(B278),ISBLANK(C278))=FALSE,VLOOKUP(C278,'Límites CartaControl'!$A$7:$H$13,7,FALSE),"")</f>
        <v/>
      </c>
      <c r="J278" s="48"/>
      <c r="K278" s="103"/>
      <c r="L278" s="83"/>
      <c r="M278" s="120"/>
    </row>
    <row r="279" spans="1:13" x14ac:dyDescent="0.25">
      <c r="A279" s="43">
        <v>269</v>
      </c>
      <c r="B279" s="78"/>
      <c r="C279" s="48"/>
      <c r="D279" s="48"/>
      <c r="E279" s="14" t="str">
        <f>IF(OR(ISBLANK(B279),ISBLANK(C279))=FALSE,VLOOKUP(C279,'Límites CartaControl'!$A$7:$H$13,2,FALSE),"")</f>
        <v/>
      </c>
      <c r="F279" s="14" t="str">
        <f>IF(OR(ISBLANK(B279),ISBLANK(C279))=FALSE,VLOOKUP(C279,'Límites CartaControl'!$A$7:$H$13,3,FALSE),"")</f>
        <v/>
      </c>
      <c r="G279" s="14" t="str">
        <f>IF(OR(ISBLANK(B279),ISBLANK(C279))=FALSE,VLOOKUP(C279,'Límites CartaControl'!$A$7:$H$13,4,FALSE),"")</f>
        <v/>
      </c>
      <c r="H279" s="14" t="str">
        <f>IF(OR(ISBLANK(B279),ISBLANK(C279))=FALSE,VLOOKUP(C279,'Límites CartaControl'!$A$7:$H$13,6,FALSE),"")</f>
        <v/>
      </c>
      <c r="I279" s="70" t="str">
        <f>IF(OR(ISBLANK(B279),ISBLANK(C279))=FALSE,VLOOKUP(C279,'Límites CartaControl'!$A$7:$H$13,7,FALSE),"")</f>
        <v/>
      </c>
      <c r="J279" s="48"/>
      <c r="K279" s="103"/>
      <c r="L279" s="83"/>
      <c r="M279" s="120"/>
    </row>
    <row r="280" spans="1:13" x14ac:dyDescent="0.25">
      <c r="A280" s="43">
        <v>270</v>
      </c>
      <c r="B280" s="78"/>
      <c r="C280" s="48"/>
      <c r="D280" s="48"/>
      <c r="E280" s="14" t="str">
        <f>IF(OR(ISBLANK(B280),ISBLANK(C280))=FALSE,VLOOKUP(C280,'Límites CartaControl'!$A$7:$H$13,2,FALSE),"")</f>
        <v/>
      </c>
      <c r="F280" s="14" t="str">
        <f>IF(OR(ISBLANK(B280),ISBLANK(C280))=FALSE,VLOOKUP(C280,'Límites CartaControl'!$A$7:$H$13,3,FALSE),"")</f>
        <v/>
      </c>
      <c r="G280" s="14" t="str">
        <f>IF(OR(ISBLANK(B280),ISBLANK(C280))=FALSE,VLOOKUP(C280,'Límites CartaControl'!$A$7:$H$13,4,FALSE),"")</f>
        <v/>
      </c>
      <c r="H280" s="14" t="str">
        <f>IF(OR(ISBLANK(B280),ISBLANK(C280))=FALSE,VLOOKUP(C280,'Límites CartaControl'!$A$7:$H$13,6,FALSE),"")</f>
        <v/>
      </c>
      <c r="I280" s="70" t="str">
        <f>IF(OR(ISBLANK(B280),ISBLANK(C280))=FALSE,VLOOKUP(C280,'Límites CartaControl'!$A$7:$H$13,7,FALSE),"")</f>
        <v/>
      </c>
      <c r="J280" s="48"/>
      <c r="K280" s="103"/>
      <c r="L280" s="83"/>
      <c r="M280" s="120"/>
    </row>
    <row r="281" spans="1:13" x14ac:dyDescent="0.25">
      <c r="A281" s="43">
        <v>271</v>
      </c>
      <c r="B281" s="78"/>
      <c r="C281" s="48"/>
      <c r="D281" s="48"/>
      <c r="E281" s="14" t="str">
        <f>IF(OR(ISBLANK(B281),ISBLANK(C281))=FALSE,VLOOKUP(C281,'Límites CartaControl'!$A$7:$H$13,2,FALSE),"")</f>
        <v/>
      </c>
      <c r="F281" s="14" t="str">
        <f>IF(OR(ISBLANK(B281),ISBLANK(C281))=FALSE,VLOOKUP(C281,'Límites CartaControl'!$A$7:$H$13,3,FALSE),"")</f>
        <v/>
      </c>
      <c r="G281" s="14" t="str">
        <f>IF(OR(ISBLANK(B281),ISBLANK(C281))=FALSE,VLOOKUP(C281,'Límites CartaControl'!$A$7:$H$13,4,FALSE),"")</f>
        <v/>
      </c>
      <c r="H281" s="14" t="str">
        <f>IF(OR(ISBLANK(B281),ISBLANK(C281))=FALSE,VLOOKUP(C281,'Límites CartaControl'!$A$7:$H$13,6,FALSE),"")</f>
        <v/>
      </c>
      <c r="I281" s="70" t="str">
        <f>IF(OR(ISBLANK(B281),ISBLANK(C281))=FALSE,VLOOKUP(C281,'Límites CartaControl'!$A$7:$H$13,7,FALSE),"")</f>
        <v/>
      </c>
      <c r="J281" s="48"/>
      <c r="K281" s="103"/>
      <c r="L281" s="83"/>
      <c r="M281" s="120"/>
    </row>
    <row r="282" spans="1:13" x14ac:dyDescent="0.25">
      <c r="A282" s="43">
        <v>272</v>
      </c>
      <c r="B282" s="78"/>
      <c r="C282" s="48"/>
      <c r="D282" s="48"/>
      <c r="E282" s="14" t="str">
        <f>IF(OR(ISBLANK(B282),ISBLANK(C282))=FALSE,VLOOKUP(C282,'Límites CartaControl'!$A$7:$H$13,2,FALSE),"")</f>
        <v/>
      </c>
      <c r="F282" s="14" t="str">
        <f>IF(OR(ISBLANK(B282),ISBLANK(C282))=FALSE,VLOOKUP(C282,'Límites CartaControl'!$A$7:$H$13,3,FALSE),"")</f>
        <v/>
      </c>
      <c r="G282" s="14" t="str">
        <f>IF(OR(ISBLANK(B282),ISBLANK(C282))=FALSE,VLOOKUP(C282,'Límites CartaControl'!$A$7:$H$13,4,FALSE),"")</f>
        <v/>
      </c>
      <c r="H282" s="14" t="str">
        <f>IF(OR(ISBLANK(B282),ISBLANK(C282))=FALSE,VLOOKUP(C282,'Límites CartaControl'!$A$7:$H$13,6,FALSE),"")</f>
        <v/>
      </c>
      <c r="I282" s="70" t="str">
        <f>IF(OR(ISBLANK(B282),ISBLANK(C282))=FALSE,VLOOKUP(C282,'Límites CartaControl'!$A$7:$H$13,7,FALSE),"")</f>
        <v/>
      </c>
      <c r="J282" s="48"/>
      <c r="K282" s="103"/>
      <c r="L282" s="83"/>
      <c r="M282" s="120"/>
    </row>
    <row r="283" spans="1:13" x14ac:dyDescent="0.25">
      <c r="A283" s="43">
        <v>273</v>
      </c>
      <c r="B283" s="78"/>
      <c r="C283" s="48"/>
      <c r="D283" s="48"/>
      <c r="E283" s="14" t="str">
        <f>IF(OR(ISBLANK(B283),ISBLANK(C283))=FALSE,VLOOKUP(C283,'Límites CartaControl'!$A$7:$H$13,2,FALSE),"")</f>
        <v/>
      </c>
      <c r="F283" s="14" t="str">
        <f>IF(OR(ISBLANK(B283),ISBLANK(C283))=FALSE,VLOOKUP(C283,'Límites CartaControl'!$A$7:$H$13,3,FALSE),"")</f>
        <v/>
      </c>
      <c r="G283" s="14" t="str">
        <f>IF(OR(ISBLANK(B283),ISBLANK(C283))=FALSE,VLOOKUP(C283,'Límites CartaControl'!$A$7:$H$13,4,FALSE),"")</f>
        <v/>
      </c>
      <c r="H283" s="14" t="str">
        <f>IF(OR(ISBLANK(B283),ISBLANK(C283))=FALSE,VLOOKUP(C283,'Límites CartaControl'!$A$7:$H$13,6,FALSE),"")</f>
        <v/>
      </c>
      <c r="I283" s="70" t="str">
        <f>IF(OR(ISBLANK(B283),ISBLANK(C283))=FALSE,VLOOKUP(C283,'Límites CartaControl'!$A$7:$H$13,7,FALSE),"")</f>
        <v/>
      </c>
      <c r="J283" s="48"/>
      <c r="K283" s="103"/>
      <c r="L283" s="83"/>
      <c r="M283" s="120"/>
    </row>
    <row r="284" spans="1:13" x14ac:dyDescent="0.25">
      <c r="A284" s="43">
        <v>274</v>
      </c>
      <c r="B284" s="78"/>
      <c r="C284" s="48"/>
      <c r="D284" s="48"/>
      <c r="E284" s="14" t="str">
        <f>IF(OR(ISBLANK(B284),ISBLANK(C284))=FALSE,VLOOKUP(C284,'Límites CartaControl'!$A$7:$H$13,2,FALSE),"")</f>
        <v/>
      </c>
      <c r="F284" s="14" t="str">
        <f>IF(OR(ISBLANK(B284),ISBLANK(C284))=FALSE,VLOOKUP(C284,'Límites CartaControl'!$A$7:$H$13,3,FALSE),"")</f>
        <v/>
      </c>
      <c r="G284" s="14" t="str">
        <f>IF(OR(ISBLANK(B284),ISBLANK(C284))=FALSE,VLOOKUP(C284,'Límites CartaControl'!$A$7:$H$13,4,FALSE),"")</f>
        <v/>
      </c>
      <c r="H284" s="14" t="str">
        <f>IF(OR(ISBLANK(B284),ISBLANK(C284))=FALSE,VLOOKUP(C284,'Límites CartaControl'!$A$7:$H$13,6,FALSE),"")</f>
        <v/>
      </c>
      <c r="I284" s="70" t="str">
        <f>IF(OR(ISBLANK(B284),ISBLANK(C284))=FALSE,VLOOKUP(C284,'Límites CartaControl'!$A$7:$H$13,7,FALSE),"")</f>
        <v/>
      </c>
      <c r="J284" s="48"/>
      <c r="K284" s="103"/>
      <c r="L284" s="83"/>
      <c r="M284" s="120"/>
    </row>
    <row r="285" spans="1:13" x14ac:dyDescent="0.25">
      <c r="A285" s="43">
        <v>275</v>
      </c>
      <c r="B285" s="78"/>
      <c r="C285" s="48"/>
      <c r="D285" s="48"/>
      <c r="E285" s="14" t="str">
        <f>IF(OR(ISBLANK(B285),ISBLANK(C285))=FALSE,VLOOKUP(C285,'Límites CartaControl'!$A$7:$H$13,2,FALSE),"")</f>
        <v/>
      </c>
      <c r="F285" s="14" t="str">
        <f>IF(OR(ISBLANK(B285),ISBLANK(C285))=FALSE,VLOOKUP(C285,'Límites CartaControl'!$A$7:$H$13,3,FALSE),"")</f>
        <v/>
      </c>
      <c r="G285" s="14" t="str">
        <f>IF(OR(ISBLANK(B285),ISBLANK(C285))=FALSE,VLOOKUP(C285,'Límites CartaControl'!$A$7:$H$13,4,FALSE),"")</f>
        <v/>
      </c>
      <c r="H285" s="14" t="str">
        <f>IF(OR(ISBLANK(B285),ISBLANK(C285))=FALSE,VLOOKUP(C285,'Límites CartaControl'!$A$7:$H$13,6,FALSE),"")</f>
        <v/>
      </c>
      <c r="I285" s="70" t="str">
        <f>IF(OR(ISBLANK(B285),ISBLANK(C285))=FALSE,VLOOKUP(C285,'Límites CartaControl'!$A$7:$H$13,7,FALSE),"")</f>
        <v/>
      </c>
      <c r="J285" s="48"/>
      <c r="K285" s="103"/>
      <c r="L285" s="83"/>
      <c r="M285" s="120"/>
    </row>
    <row r="286" spans="1:13" x14ac:dyDescent="0.25">
      <c r="A286" s="43">
        <v>276</v>
      </c>
      <c r="B286" s="78"/>
      <c r="C286" s="48"/>
      <c r="D286" s="48"/>
      <c r="E286" s="14" t="str">
        <f>IF(OR(ISBLANK(B286),ISBLANK(C286))=FALSE,VLOOKUP(C286,'Límites CartaControl'!$A$7:$H$13,2,FALSE),"")</f>
        <v/>
      </c>
      <c r="F286" s="14" t="str">
        <f>IF(OR(ISBLANK(B286),ISBLANK(C286))=FALSE,VLOOKUP(C286,'Límites CartaControl'!$A$7:$H$13,3,FALSE),"")</f>
        <v/>
      </c>
      <c r="G286" s="14" t="str">
        <f>IF(OR(ISBLANK(B286),ISBLANK(C286))=FALSE,VLOOKUP(C286,'Límites CartaControl'!$A$7:$H$13,4,FALSE),"")</f>
        <v/>
      </c>
      <c r="H286" s="14" t="str">
        <f>IF(OR(ISBLANK(B286),ISBLANK(C286))=FALSE,VLOOKUP(C286,'Límites CartaControl'!$A$7:$H$13,6,FALSE),"")</f>
        <v/>
      </c>
      <c r="I286" s="70" t="str">
        <f>IF(OR(ISBLANK(B286),ISBLANK(C286))=FALSE,VLOOKUP(C286,'Límites CartaControl'!$A$7:$H$13,7,FALSE),"")</f>
        <v/>
      </c>
      <c r="J286" s="48"/>
      <c r="K286" s="103"/>
      <c r="L286" s="83"/>
      <c r="M286" s="120"/>
    </row>
    <row r="287" spans="1:13" x14ac:dyDescent="0.25">
      <c r="A287" s="43">
        <v>277</v>
      </c>
      <c r="B287" s="78"/>
      <c r="C287" s="48"/>
      <c r="D287" s="48"/>
      <c r="E287" s="14" t="str">
        <f>IF(OR(ISBLANK(B287),ISBLANK(C287))=FALSE,VLOOKUP(C287,'Límites CartaControl'!$A$7:$H$13,2,FALSE),"")</f>
        <v/>
      </c>
      <c r="F287" s="14" t="str">
        <f>IF(OR(ISBLANK(B287),ISBLANK(C287))=FALSE,VLOOKUP(C287,'Límites CartaControl'!$A$7:$H$13,3,FALSE),"")</f>
        <v/>
      </c>
      <c r="G287" s="14" t="str">
        <f>IF(OR(ISBLANK(B287),ISBLANK(C287))=FALSE,VLOOKUP(C287,'Límites CartaControl'!$A$7:$H$13,4,FALSE),"")</f>
        <v/>
      </c>
      <c r="H287" s="14" t="str">
        <f>IF(OR(ISBLANK(B287),ISBLANK(C287))=FALSE,VLOOKUP(C287,'Límites CartaControl'!$A$7:$H$13,6,FALSE),"")</f>
        <v/>
      </c>
      <c r="I287" s="70" t="str">
        <f>IF(OR(ISBLANK(B287),ISBLANK(C287))=FALSE,VLOOKUP(C287,'Límites CartaControl'!$A$7:$H$13,7,FALSE),"")</f>
        <v/>
      </c>
      <c r="J287" s="48"/>
      <c r="K287" s="103"/>
      <c r="L287" s="83"/>
      <c r="M287" s="120"/>
    </row>
    <row r="288" spans="1:13" x14ac:dyDescent="0.25">
      <c r="A288" s="43">
        <v>278</v>
      </c>
      <c r="B288" s="78"/>
      <c r="C288" s="48"/>
      <c r="D288" s="48"/>
      <c r="E288" s="14" t="str">
        <f>IF(OR(ISBLANK(B288),ISBLANK(C288))=FALSE,VLOOKUP(C288,'Límites CartaControl'!$A$7:$H$13,2,FALSE),"")</f>
        <v/>
      </c>
      <c r="F288" s="14" t="str">
        <f>IF(OR(ISBLANK(B288),ISBLANK(C288))=FALSE,VLOOKUP(C288,'Límites CartaControl'!$A$7:$H$13,3,FALSE),"")</f>
        <v/>
      </c>
      <c r="G288" s="14" t="str">
        <f>IF(OR(ISBLANK(B288),ISBLANK(C288))=FALSE,VLOOKUP(C288,'Límites CartaControl'!$A$7:$H$13,4,FALSE),"")</f>
        <v/>
      </c>
      <c r="H288" s="14" t="str">
        <f>IF(OR(ISBLANK(B288),ISBLANK(C288))=FALSE,VLOOKUP(C288,'Límites CartaControl'!$A$7:$H$13,6,FALSE),"")</f>
        <v/>
      </c>
      <c r="I288" s="70" t="str">
        <f>IF(OR(ISBLANK(B288),ISBLANK(C288))=FALSE,VLOOKUP(C288,'Límites CartaControl'!$A$7:$H$13,7,FALSE),"")</f>
        <v/>
      </c>
      <c r="J288" s="48"/>
      <c r="K288" s="103"/>
      <c r="L288" s="83"/>
      <c r="M288" s="120"/>
    </row>
    <row r="289" spans="1:13" x14ac:dyDescent="0.25">
      <c r="A289" s="43">
        <v>279</v>
      </c>
      <c r="B289" s="78"/>
      <c r="C289" s="48"/>
      <c r="D289" s="48"/>
      <c r="E289" s="14" t="str">
        <f>IF(OR(ISBLANK(B289),ISBLANK(C289))=FALSE,VLOOKUP(C289,'Límites CartaControl'!$A$7:$H$13,2,FALSE),"")</f>
        <v/>
      </c>
      <c r="F289" s="14" t="str">
        <f>IF(OR(ISBLANK(B289),ISBLANK(C289))=FALSE,VLOOKUP(C289,'Límites CartaControl'!$A$7:$H$13,3,FALSE),"")</f>
        <v/>
      </c>
      <c r="G289" s="14" t="str">
        <f>IF(OR(ISBLANK(B289),ISBLANK(C289))=FALSE,VLOOKUP(C289,'Límites CartaControl'!$A$7:$H$13,4,FALSE),"")</f>
        <v/>
      </c>
      <c r="H289" s="14" t="str">
        <f>IF(OR(ISBLANK(B289),ISBLANK(C289))=FALSE,VLOOKUP(C289,'Límites CartaControl'!$A$7:$H$13,6,FALSE),"")</f>
        <v/>
      </c>
      <c r="I289" s="70" t="str">
        <f>IF(OR(ISBLANK(B289),ISBLANK(C289))=FALSE,VLOOKUP(C289,'Límites CartaControl'!$A$7:$H$13,7,FALSE),"")</f>
        <v/>
      </c>
      <c r="J289" s="48"/>
      <c r="K289" s="103"/>
      <c r="L289" s="83"/>
      <c r="M289" s="120"/>
    </row>
    <row r="290" spans="1:13" x14ac:dyDescent="0.25">
      <c r="A290" s="43">
        <v>280</v>
      </c>
      <c r="B290" s="78"/>
      <c r="C290" s="48"/>
      <c r="D290" s="48"/>
      <c r="E290" s="14" t="str">
        <f>IF(OR(ISBLANK(B290),ISBLANK(C290))=FALSE,VLOOKUP(C290,'Límites CartaControl'!$A$7:$H$13,2,FALSE),"")</f>
        <v/>
      </c>
      <c r="F290" s="14" t="str">
        <f>IF(OR(ISBLANK(B290),ISBLANK(C290))=FALSE,VLOOKUP(C290,'Límites CartaControl'!$A$7:$H$13,3,FALSE),"")</f>
        <v/>
      </c>
      <c r="G290" s="14" t="str">
        <f>IF(OR(ISBLANK(B290),ISBLANK(C290))=FALSE,VLOOKUP(C290,'Límites CartaControl'!$A$7:$H$13,4,FALSE),"")</f>
        <v/>
      </c>
      <c r="H290" s="14" t="str">
        <f>IF(OR(ISBLANK(B290),ISBLANK(C290))=FALSE,VLOOKUP(C290,'Límites CartaControl'!$A$7:$H$13,6,FALSE),"")</f>
        <v/>
      </c>
      <c r="I290" s="70" t="str">
        <f>IF(OR(ISBLANK(B290),ISBLANK(C290))=FALSE,VLOOKUP(C290,'Límites CartaControl'!$A$7:$H$13,7,FALSE),"")</f>
        <v/>
      </c>
      <c r="J290" s="48"/>
      <c r="K290" s="103"/>
      <c r="L290" s="83"/>
      <c r="M290" s="120"/>
    </row>
    <row r="291" spans="1:13" x14ac:dyDescent="0.25">
      <c r="A291" s="43">
        <v>281</v>
      </c>
      <c r="B291" s="78"/>
      <c r="C291" s="48"/>
      <c r="D291" s="48"/>
      <c r="E291" s="14" t="str">
        <f>IF(OR(ISBLANK(B291),ISBLANK(C291))=FALSE,VLOOKUP(C291,'Límites CartaControl'!$A$7:$H$13,2,FALSE),"")</f>
        <v/>
      </c>
      <c r="F291" s="14" t="str">
        <f>IF(OR(ISBLANK(B291),ISBLANK(C291))=FALSE,VLOOKUP(C291,'Límites CartaControl'!$A$7:$H$13,3,FALSE),"")</f>
        <v/>
      </c>
      <c r="G291" s="14" t="str">
        <f>IF(OR(ISBLANK(B291),ISBLANK(C291))=FALSE,VLOOKUP(C291,'Límites CartaControl'!$A$7:$H$13,4,FALSE),"")</f>
        <v/>
      </c>
      <c r="H291" s="14" t="str">
        <f>IF(OR(ISBLANK(B291),ISBLANK(C291))=FALSE,VLOOKUP(C291,'Límites CartaControl'!$A$7:$H$13,6,FALSE),"")</f>
        <v/>
      </c>
      <c r="I291" s="70" t="str">
        <f>IF(OR(ISBLANK(B291),ISBLANK(C291))=FALSE,VLOOKUP(C291,'Límites CartaControl'!$A$7:$H$13,7,FALSE),"")</f>
        <v/>
      </c>
      <c r="J291" s="48"/>
      <c r="K291" s="103"/>
      <c r="L291" s="83"/>
      <c r="M291" s="120"/>
    </row>
    <row r="292" spans="1:13" x14ac:dyDescent="0.25">
      <c r="A292" s="43">
        <v>282</v>
      </c>
      <c r="B292" s="78"/>
      <c r="C292" s="48"/>
      <c r="D292" s="48"/>
      <c r="E292" s="14" t="str">
        <f>IF(OR(ISBLANK(B292),ISBLANK(C292))=FALSE,VLOOKUP(C292,'Límites CartaControl'!$A$7:$H$13,2,FALSE),"")</f>
        <v/>
      </c>
      <c r="F292" s="14" t="str">
        <f>IF(OR(ISBLANK(B292),ISBLANK(C292))=FALSE,VLOOKUP(C292,'Límites CartaControl'!$A$7:$H$13,3,FALSE),"")</f>
        <v/>
      </c>
      <c r="G292" s="14" t="str">
        <f>IF(OR(ISBLANK(B292),ISBLANK(C292))=FALSE,VLOOKUP(C292,'Límites CartaControl'!$A$7:$H$13,4,FALSE),"")</f>
        <v/>
      </c>
      <c r="H292" s="14" t="str">
        <f>IF(OR(ISBLANK(B292),ISBLANK(C292))=FALSE,VLOOKUP(C292,'Límites CartaControl'!$A$7:$H$13,6,FALSE),"")</f>
        <v/>
      </c>
      <c r="I292" s="70" t="str">
        <f>IF(OR(ISBLANK(B292),ISBLANK(C292))=FALSE,VLOOKUP(C292,'Límites CartaControl'!$A$7:$H$13,7,FALSE),"")</f>
        <v/>
      </c>
      <c r="J292" s="48"/>
      <c r="K292" s="103"/>
      <c r="L292" s="83"/>
      <c r="M292" s="120"/>
    </row>
    <row r="293" spans="1:13" x14ac:dyDescent="0.25">
      <c r="A293" s="43">
        <v>283</v>
      </c>
      <c r="B293" s="78"/>
      <c r="C293" s="48"/>
      <c r="D293" s="48"/>
      <c r="E293" s="14" t="str">
        <f>IF(OR(ISBLANK(B293),ISBLANK(C293))=FALSE,VLOOKUP(C293,'Límites CartaControl'!$A$7:$H$13,2,FALSE),"")</f>
        <v/>
      </c>
      <c r="F293" s="14" t="str">
        <f>IF(OR(ISBLANK(B293),ISBLANK(C293))=FALSE,VLOOKUP(C293,'Límites CartaControl'!$A$7:$H$13,3,FALSE),"")</f>
        <v/>
      </c>
      <c r="G293" s="14" t="str">
        <f>IF(OR(ISBLANK(B293),ISBLANK(C293))=FALSE,VLOOKUP(C293,'Límites CartaControl'!$A$7:$H$13,4,FALSE),"")</f>
        <v/>
      </c>
      <c r="H293" s="14" t="str">
        <f>IF(OR(ISBLANK(B293),ISBLANK(C293))=FALSE,VLOOKUP(C293,'Límites CartaControl'!$A$7:$H$13,6,FALSE),"")</f>
        <v/>
      </c>
      <c r="I293" s="70" t="str">
        <f>IF(OR(ISBLANK(B293),ISBLANK(C293))=FALSE,VLOOKUP(C293,'Límites CartaControl'!$A$7:$H$13,7,FALSE),"")</f>
        <v/>
      </c>
      <c r="J293" s="48"/>
      <c r="K293" s="103"/>
      <c r="L293" s="83"/>
      <c r="M293" s="120"/>
    </row>
    <row r="294" spans="1:13" x14ac:dyDescent="0.25">
      <c r="A294" s="43">
        <v>284</v>
      </c>
      <c r="B294" s="78"/>
      <c r="C294" s="48"/>
      <c r="D294" s="48"/>
      <c r="E294" s="14" t="str">
        <f>IF(OR(ISBLANK(B294),ISBLANK(C294))=FALSE,VLOOKUP(C294,'Límites CartaControl'!$A$7:$H$13,2,FALSE),"")</f>
        <v/>
      </c>
      <c r="F294" s="14" t="str">
        <f>IF(OR(ISBLANK(B294),ISBLANK(C294))=FALSE,VLOOKUP(C294,'Límites CartaControl'!$A$7:$H$13,3,FALSE),"")</f>
        <v/>
      </c>
      <c r="G294" s="14" t="str">
        <f>IF(OR(ISBLANK(B294),ISBLANK(C294))=FALSE,VLOOKUP(C294,'Límites CartaControl'!$A$7:$H$13,4,FALSE),"")</f>
        <v/>
      </c>
      <c r="H294" s="14" t="str">
        <f>IF(OR(ISBLANK(B294),ISBLANK(C294))=FALSE,VLOOKUP(C294,'Límites CartaControl'!$A$7:$H$13,6,FALSE),"")</f>
        <v/>
      </c>
      <c r="I294" s="70" t="str">
        <f>IF(OR(ISBLANK(B294),ISBLANK(C294))=FALSE,VLOOKUP(C294,'Límites CartaControl'!$A$7:$H$13,7,FALSE),"")</f>
        <v/>
      </c>
      <c r="J294" s="48"/>
      <c r="K294" s="103"/>
      <c r="L294" s="83"/>
      <c r="M294" s="120"/>
    </row>
    <row r="295" spans="1:13" x14ac:dyDescent="0.25">
      <c r="A295" s="43">
        <v>285</v>
      </c>
      <c r="B295" s="78"/>
      <c r="C295" s="48"/>
      <c r="D295" s="48"/>
      <c r="E295" s="14" t="str">
        <f>IF(OR(ISBLANK(B295),ISBLANK(C295))=FALSE,VLOOKUP(C295,'Límites CartaControl'!$A$7:$H$13,2,FALSE),"")</f>
        <v/>
      </c>
      <c r="F295" s="14" t="str">
        <f>IF(OR(ISBLANK(B295),ISBLANK(C295))=FALSE,VLOOKUP(C295,'Límites CartaControl'!$A$7:$H$13,3,FALSE),"")</f>
        <v/>
      </c>
      <c r="G295" s="14" t="str">
        <f>IF(OR(ISBLANK(B295),ISBLANK(C295))=FALSE,VLOOKUP(C295,'Límites CartaControl'!$A$7:$H$13,4,FALSE),"")</f>
        <v/>
      </c>
      <c r="H295" s="14" t="str">
        <f>IF(OR(ISBLANK(B295),ISBLANK(C295))=FALSE,VLOOKUP(C295,'Límites CartaControl'!$A$7:$H$13,6,FALSE),"")</f>
        <v/>
      </c>
      <c r="I295" s="70" t="str">
        <f>IF(OR(ISBLANK(B295),ISBLANK(C295))=FALSE,VLOOKUP(C295,'Límites CartaControl'!$A$7:$H$13,7,FALSE),"")</f>
        <v/>
      </c>
      <c r="J295" s="48"/>
      <c r="K295" s="103"/>
      <c r="L295" s="83"/>
      <c r="M295" s="120"/>
    </row>
    <row r="296" spans="1:13" x14ac:dyDescent="0.25">
      <c r="A296" s="43">
        <v>286</v>
      </c>
      <c r="B296" s="78"/>
      <c r="C296" s="48"/>
      <c r="D296" s="48"/>
      <c r="E296" s="14" t="str">
        <f>IF(OR(ISBLANK(B296),ISBLANK(C296))=FALSE,VLOOKUP(C296,'Límites CartaControl'!$A$7:$H$13,2,FALSE),"")</f>
        <v/>
      </c>
      <c r="F296" s="14" t="str">
        <f>IF(OR(ISBLANK(B296),ISBLANK(C296))=FALSE,VLOOKUP(C296,'Límites CartaControl'!$A$7:$H$13,3,FALSE),"")</f>
        <v/>
      </c>
      <c r="G296" s="14" t="str">
        <f>IF(OR(ISBLANK(B296),ISBLANK(C296))=FALSE,VLOOKUP(C296,'Límites CartaControl'!$A$7:$H$13,4,FALSE),"")</f>
        <v/>
      </c>
      <c r="H296" s="14" t="str">
        <f>IF(OR(ISBLANK(B296),ISBLANK(C296))=FALSE,VLOOKUP(C296,'Límites CartaControl'!$A$7:$H$13,6,FALSE),"")</f>
        <v/>
      </c>
      <c r="I296" s="70" t="str">
        <f>IF(OR(ISBLANK(B296),ISBLANK(C296))=FALSE,VLOOKUP(C296,'Límites CartaControl'!$A$7:$H$13,7,FALSE),"")</f>
        <v/>
      </c>
      <c r="J296" s="48"/>
      <c r="K296" s="103"/>
      <c r="L296" s="83"/>
      <c r="M296" s="120"/>
    </row>
    <row r="297" spans="1:13" x14ac:dyDescent="0.25">
      <c r="A297" s="43">
        <v>287</v>
      </c>
      <c r="B297" s="78"/>
      <c r="C297" s="48"/>
      <c r="D297" s="48"/>
      <c r="E297" s="14" t="str">
        <f>IF(OR(ISBLANK(B297),ISBLANK(C297))=FALSE,VLOOKUP(C297,'Límites CartaControl'!$A$7:$H$13,2,FALSE),"")</f>
        <v/>
      </c>
      <c r="F297" s="14" t="str">
        <f>IF(OR(ISBLANK(B297),ISBLANK(C297))=FALSE,VLOOKUP(C297,'Límites CartaControl'!$A$7:$H$13,3,FALSE),"")</f>
        <v/>
      </c>
      <c r="G297" s="14" t="str">
        <f>IF(OR(ISBLANK(B297),ISBLANK(C297))=FALSE,VLOOKUP(C297,'Límites CartaControl'!$A$7:$H$13,4,FALSE),"")</f>
        <v/>
      </c>
      <c r="H297" s="14" t="str">
        <f>IF(OR(ISBLANK(B297),ISBLANK(C297))=FALSE,VLOOKUP(C297,'Límites CartaControl'!$A$7:$H$13,6,FALSE),"")</f>
        <v/>
      </c>
      <c r="I297" s="70" t="str">
        <f>IF(OR(ISBLANK(B297),ISBLANK(C297))=FALSE,VLOOKUP(C297,'Límites CartaControl'!$A$7:$H$13,7,FALSE),"")</f>
        <v/>
      </c>
      <c r="J297" s="48"/>
      <c r="K297" s="103"/>
      <c r="L297" s="83"/>
      <c r="M297" s="120"/>
    </row>
    <row r="298" spans="1:13" x14ac:dyDescent="0.25">
      <c r="A298" s="43">
        <v>288</v>
      </c>
      <c r="B298" s="78"/>
      <c r="C298" s="48"/>
      <c r="D298" s="48"/>
      <c r="E298" s="14" t="str">
        <f>IF(OR(ISBLANK(B298),ISBLANK(C298))=FALSE,VLOOKUP(C298,'Límites CartaControl'!$A$7:$H$13,2,FALSE),"")</f>
        <v/>
      </c>
      <c r="F298" s="14" t="str">
        <f>IF(OR(ISBLANK(B298),ISBLANK(C298))=FALSE,VLOOKUP(C298,'Límites CartaControl'!$A$7:$H$13,3,FALSE),"")</f>
        <v/>
      </c>
      <c r="G298" s="14" t="str">
        <f>IF(OR(ISBLANK(B298),ISBLANK(C298))=FALSE,VLOOKUP(C298,'Límites CartaControl'!$A$7:$H$13,4,FALSE),"")</f>
        <v/>
      </c>
      <c r="H298" s="14" t="str">
        <f>IF(OR(ISBLANK(B298),ISBLANK(C298))=FALSE,VLOOKUP(C298,'Límites CartaControl'!$A$7:$H$13,6,FALSE),"")</f>
        <v/>
      </c>
      <c r="I298" s="70" t="str">
        <f>IF(OR(ISBLANK(B298),ISBLANK(C298))=FALSE,VLOOKUP(C298,'Límites CartaControl'!$A$7:$H$13,7,FALSE),"")</f>
        <v/>
      </c>
      <c r="J298" s="48"/>
      <c r="K298" s="103"/>
      <c r="L298" s="83"/>
      <c r="M298" s="120"/>
    </row>
    <row r="299" spans="1:13" x14ac:dyDescent="0.25">
      <c r="A299" s="43">
        <v>289</v>
      </c>
      <c r="B299" s="78"/>
      <c r="C299" s="48"/>
      <c r="D299" s="48"/>
      <c r="E299" s="14" t="str">
        <f>IF(OR(ISBLANK(B299),ISBLANK(C299))=FALSE,VLOOKUP(C299,'Límites CartaControl'!$A$7:$H$13,2,FALSE),"")</f>
        <v/>
      </c>
      <c r="F299" s="14" t="str">
        <f>IF(OR(ISBLANK(B299),ISBLANK(C299))=FALSE,VLOOKUP(C299,'Límites CartaControl'!$A$7:$H$13,3,FALSE),"")</f>
        <v/>
      </c>
      <c r="G299" s="14" t="str">
        <f>IF(OR(ISBLANK(B299),ISBLANK(C299))=FALSE,VLOOKUP(C299,'Límites CartaControl'!$A$7:$H$13,4,FALSE),"")</f>
        <v/>
      </c>
      <c r="H299" s="14" t="str">
        <f>IF(OR(ISBLANK(B299),ISBLANK(C299))=FALSE,VLOOKUP(C299,'Límites CartaControl'!$A$7:$H$13,6,FALSE),"")</f>
        <v/>
      </c>
      <c r="I299" s="70" t="str">
        <f>IF(OR(ISBLANK(B299),ISBLANK(C299))=FALSE,VLOOKUP(C299,'Límites CartaControl'!$A$7:$H$13,7,FALSE),"")</f>
        <v/>
      </c>
      <c r="J299" s="48"/>
      <c r="K299" s="103"/>
      <c r="L299" s="83"/>
      <c r="M299" s="120"/>
    </row>
    <row r="300" spans="1:13" x14ac:dyDescent="0.25">
      <c r="A300" s="43">
        <v>290</v>
      </c>
      <c r="B300" s="78"/>
      <c r="C300" s="48"/>
      <c r="D300" s="48"/>
      <c r="E300" s="14" t="str">
        <f>IF(OR(ISBLANK(B300),ISBLANK(C300))=FALSE,VLOOKUP(C300,'Límites CartaControl'!$A$7:$H$13,2,FALSE),"")</f>
        <v/>
      </c>
      <c r="F300" s="14" t="str">
        <f>IF(OR(ISBLANK(B300),ISBLANK(C300))=FALSE,VLOOKUP(C300,'Límites CartaControl'!$A$7:$H$13,3,FALSE),"")</f>
        <v/>
      </c>
      <c r="G300" s="14" t="str">
        <f>IF(OR(ISBLANK(B300),ISBLANK(C300))=FALSE,VLOOKUP(C300,'Límites CartaControl'!$A$7:$H$13,4,FALSE),"")</f>
        <v/>
      </c>
      <c r="H300" s="14" t="str">
        <f>IF(OR(ISBLANK(B300),ISBLANK(C300))=FALSE,VLOOKUP(C300,'Límites CartaControl'!$A$7:$H$13,6,FALSE),"")</f>
        <v/>
      </c>
      <c r="I300" s="70" t="str">
        <f>IF(OR(ISBLANK(B300),ISBLANK(C300))=FALSE,VLOOKUP(C300,'Límites CartaControl'!$A$7:$H$13,7,FALSE),"")</f>
        <v/>
      </c>
      <c r="J300" s="48"/>
      <c r="K300" s="103"/>
      <c r="L300" s="83"/>
      <c r="M300" s="120"/>
    </row>
    <row r="301" spans="1:13" x14ac:dyDescent="0.25">
      <c r="A301" s="43">
        <v>291</v>
      </c>
      <c r="B301" s="78"/>
      <c r="C301" s="48"/>
      <c r="D301" s="48"/>
      <c r="E301" s="14" t="str">
        <f>IF(OR(ISBLANK(B301),ISBLANK(C301))=FALSE,VLOOKUP(C301,'Límites CartaControl'!$A$7:$H$13,2,FALSE),"")</f>
        <v/>
      </c>
      <c r="F301" s="14" t="str">
        <f>IF(OR(ISBLANK(B301),ISBLANK(C301))=FALSE,VLOOKUP(C301,'Límites CartaControl'!$A$7:$H$13,3,FALSE),"")</f>
        <v/>
      </c>
      <c r="G301" s="14" t="str">
        <f>IF(OR(ISBLANK(B301),ISBLANK(C301))=FALSE,VLOOKUP(C301,'Límites CartaControl'!$A$7:$H$13,4,FALSE),"")</f>
        <v/>
      </c>
      <c r="H301" s="14" t="str">
        <f>IF(OR(ISBLANK(B301),ISBLANK(C301))=FALSE,VLOOKUP(C301,'Límites CartaControl'!$A$7:$H$13,6,FALSE),"")</f>
        <v/>
      </c>
      <c r="I301" s="70" t="str">
        <f>IF(OR(ISBLANK(B301),ISBLANK(C301))=FALSE,VLOOKUP(C301,'Límites CartaControl'!$A$7:$H$13,7,FALSE),"")</f>
        <v/>
      </c>
      <c r="J301" s="48"/>
      <c r="K301" s="103"/>
      <c r="L301" s="83"/>
      <c r="M301" s="120"/>
    </row>
    <row r="302" spans="1:13" x14ac:dyDescent="0.25">
      <c r="A302" s="43">
        <v>292</v>
      </c>
      <c r="B302" s="78"/>
      <c r="C302" s="48"/>
      <c r="D302" s="48"/>
      <c r="E302" s="14" t="str">
        <f>IF(OR(ISBLANK(B302),ISBLANK(C302))=FALSE,VLOOKUP(C302,'Límites CartaControl'!$A$7:$H$13,2,FALSE),"")</f>
        <v/>
      </c>
      <c r="F302" s="14" t="str">
        <f>IF(OR(ISBLANK(B302),ISBLANK(C302))=FALSE,VLOOKUP(C302,'Límites CartaControl'!$A$7:$H$13,3,FALSE),"")</f>
        <v/>
      </c>
      <c r="G302" s="14" t="str">
        <f>IF(OR(ISBLANK(B302),ISBLANK(C302))=FALSE,VLOOKUP(C302,'Límites CartaControl'!$A$7:$H$13,4,FALSE),"")</f>
        <v/>
      </c>
      <c r="H302" s="14" t="str">
        <f>IF(OR(ISBLANK(B302),ISBLANK(C302))=FALSE,VLOOKUP(C302,'Límites CartaControl'!$A$7:$H$13,6,FALSE),"")</f>
        <v/>
      </c>
      <c r="I302" s="70" t="str">
        <f>IF(OR(ISBLANK(B302),ISBLANK(C302))=FALSE,VLOOKUP(C302,'Límites CartaControl'!$A$7:$H$13,7,FALSE),"")</f>
        <v/>
      </c>
      <c r="J302" s="48"/>
      <c r="K302" s="103"/>
      <c r="L302" s="83"/>
      <c r="M302" s="120"/>
    </row>
    <row r="303" spans="1:13" x14ac:dyDescent="0.25">
      <c r="A303" s="43">
        <v>293</v>
      </c>
      <c r="B303" s="78"/>
      <c r="C303" s="48"/>
      <c r="D303" s="48"/>
      <c r="E303" s="14" t="str">
        <f>IF(OR(ISBLANK(B303),ISBLANK(C303))=FALSE,VLOOKUP(C303,'Límites CartaControl'!$A$7:$H$13,2,FALSE),"")</f>
        <v/>
      </c>
      <c r="F303" s="14" t="str">
        <f>IF(OR(ISBLANK(B303),ISBLANK(C303))=FALSE,VLOOKUP(C303,'Límites CartaControl'!$A$7:$H$13,3,FALSE),"")</f>
        <v/>
      </c>
      <c r="G303" s="14" t="str">
        <f>IF(OR(ISBLANK(B303),ISBLANK(C303))=FALSE,VLOOKUP(C303,'Límites CartaControl'!$A$7:$H$13,4,FALSE),"")</f>
        <v/>
      </c>
      <c r="H303" s="14" t="str">
        <f>IF(OR(ISBLANK(B303),ISBLANK(C303))=FALSE,VLOOKUP(C303,'Límites CartaControl'!$A$7:$H$13,6,FALSE),"")</f>
        <v/>
      </c>
      <c r="I303" s="70" t="str">
        <f>IF(OR(ISBLANK(B303),ISBLANK(C303))=FALSE,VLOOKUP(C303,'Límites CartaControl'!$A$7:$H$13,7,FALSE),"")</f>
        <v/>
      </c>
      <c r="J303" s="48"/>
      <c r="K303" s="103"/>
      <c r="L303" s="83"/>
      <c r="M303" s="120"/>
    </row>
    <row r="304" spans="1:13" x14ac:dyDescent="0.25">
      <c r="A304" s="43">
        <v>294</v>
      </c>
      <c r="B304" s="78"/>
      <c r="C304" s="48"/>
      <c r="D304" s="48"/>
      <c r="E304" s="14" t="str">
        <f>IF(OR(ISBLANK(B304),ISBLANK(C304))=FALSE,VLOOKUP(C304,'Límites CartaControl'!$A$7:$H$13,2,FALSE),"")</f>
        <v/>
      </c>
      <c r="F304" s="14" t="str">
        <f>IF(OR(ISBLANK(B304),ISBLANK(C304))=FALSE,VLOOKUP(C304,'Límites CartaControl'!$A$7:$H$13,3,FALSE),"")</f>
        <v/>
      </c>
      <c r="G304" s="14" t="str">
        <f>IF(OR(ISBLANK(B304),ISBLANK(C304))=FALSE,VLOOKUP(C304,'Límites CartaControl'!$A$7:$H$13,4,FALSE),"")</f>
        <v/>
      </c>
      <c r="H304" s="14" t="str">
        <f>IF(OR(ISBLANK(B304),ISBLANK(C304))=FALSE,VLOOKUP(C304,'Límites CartaControl'!$A$7:$H$13,6,FALSE),"")</f>
        <v/>
      </c>
      <c r="I304" s="70" t="str">
        <f>IF(OR(ISBLANK(B304),ISBLANK(C304))=FALSE,VLOOKUP(C304,'Límites CartaControl'!$A$7:$H$13,7,FALSE),"")</f>
        <v/>
      </c>
      <c r="J304" s="48"/>
      <c r="K304" s="103"/>
      <c r="L304" s="83"/>
      <c r="M304" s="120"/>
    </row>
    <row r="305" spans="1:13" x14ac:dyDescent="0.25">
      <c r="A305" s="43">
        <v>295</v>
      </c>
      <c r="B305" s="78"/>
      <c r="C305" s="48"/>
      <c r="D305" s="48"/>
      <c r="E305" s="14" t="str">
        <f>IF(OR(ISBLANK(B305),ISBLANK(C305))=FALSE,VLOOKUP(C305,'Límites CartaControl'!$A$7:$H$13,2,FALSE),"")</f>
        <v/>
      </c>
      <c r="F305" s="14" t="str">
        <f>IF(OR(ISBLANK(B305),ISBLANK(C305))=FALSE,VLOOKUP(C305,'Límites CartaControl'!$A$7:$H$13,3,FALSE),"")</f>
        <v/>
      </c>
      <c r="G305" s="14" t="str">
        <f>IF(OR(ISBLANK(B305),ISBLANK(C305))=FALSE,VLOOKUP(C305,'Límites CartaControl'!$A$7:$H$13,4,FALSE),"")</f>
        <v/>
      </c>
      <c r="H305" s="14" t="str">
        <f>IF(OR(ISBLANK(B305),ISBLANK(C305))=FALSE,VLOOKUP(C305,'Límites CartaControl'!$A$7:$H$13,6,FALSE),"")</f>
        <v/>
      </c>
      <c r="I305" s="70" t="str">
        <f>IF(OR(ISBLANK(B305),ISBLANK(C305))=FALSE,VLOOKUP(C305,'Límites CartaControl'!$A$7:$H$13,7,FALSE),"")</f>
        <v/>
      </c>
      <c r="J305" s="48"/>
      <c r="K305" s="103"/>
      <c r="L305" s="83"/>
      <c r="M305" s="120"/>
    </row>
    <row r="306" spans="1:13" x14ac:dyDescent="0.25">
      <c r="A306" s="43">
        <v>296</v>
      </c>
      <c r="B306" s="78"/>
      <c r="C306" s="48"/>
      <c r="D306" s="48"/>
      <c r="E306" s="14" t="str">
        <f>IF(OR(ISBLANK(B306),ISBLANK(C306))=FALSE,VLOOKUP(C306,'Límites CartaControl'!$A$7:$H$13,2,FALSE),"")</f>
        <v/>
      </c>
      <c r="F306" s="14" t="str">
        <f>IF(OR(ISBLANK(B306),ISBLANK(C306))=FALSE,VLOOKUP(C306,'Límites CartaControl'!$A$7:$H$13,3,FALSE),"")</f>
        <v/>
      </c>
      <c r="G306" s="14" t="str">
        <f>IF(OR(ISBLANK(B306),ISBLANK(C306))=FALSE,VLOOKUP(C306,'Límites CartaControl'!$A$7:$H$13,4,FALSE),"")</f>
        <v/>
      </c>
      <c r="H306" s="14" t="str">
        <f>IF(OR(ISBLANK(B306),ISBLANK(C306))=FALSE,VLOOKUP(C306,'Límites CartaControl'!$A$7:$H$13,6,FALSE),"")</f>
        <v/>
      </c>
      <c r="I306" s="70" t="str">
        <f>IF(OR(ISBLANK(B306),ISBLANK(C306))=FALSE,VLOOKUP(C306,'Límites CartaControl'!$A$7:$H$13,7,FALSE),"")</f>
        <v/>
      </c>
      <c r="J306" s="48"/>
      <c r="K306" s="103"/>
      <c r="L306" s="83"/>
      <c r="M306" s="120"/>
    </row>
    <row r="307" spans="1:13" x14ac:dyDescent="0.25">
      <c r="A307" s="43">
        <v>297</v>
      </c>
      <c r="B307" s="78"/>
      <c r="C307" s="48"/>
      <c r="D307" s="48"/>
      <c r="E307" s="14" t="str">
        <f>IF(OR(ISBLANK(B307),ISBLANK(C307))=FALSE,VLOOKUP(C307,'Límites CartaControl'!$A$7:$H$13,2,FALSE),"")</f>
        <v/>
      </c>
      <c r="F307" s="14" t="str">
        <f>IF(OR(ISBLANK(B307),ISBLANK(C307))=FALSE,VLOOKUP(C307,'Límites CartaControl'!$A$7:$H$13,3,FALSE),"")</f>
        <v/>
      </c>
      <c r="G307" s="14" t="str">
        <f>IF(OR(ISBLANK(B307),ISBLANK(C307))=FALSE,VLOOKUP(C307,'Límites CartaControl'!$A$7:$H$13,4,FALSE),"")</f>
        <v/>
      </c>
      <c r="H307" s="14" t="str">
        <f>IF(OR(ISBLANK(B307),ISBLANK(C307))=FALSE,VLOOKUP(C307,'Límites CartaControl'!$A$7:$H$13,6,FALSE),"")</f>
        <v/>
      </c>
      <c r="I307" s="70" t="str">
        <f>IF(OR(ISBLANK(B307),ISBLANK(C307))=FALSE,VLOOKUP(C307,'Límites CartaControl'!$A$7:$H$13,7,FALSE),"")</f>
        <v/>
      </c>
      <c r="J307" s="48"/>
      <c r="K307" s="103"/>
      <c r="L307" s="83"/>
      <c r="M307" s="120"/>
    </row>
    <row r="308" spans="1:13" x14ac:dyDescent="0.25">
      <c r="A308" s="43">
        <v>298</v>
      </c>
      <c r="B308" s="78"/>
      <c r="C308" s="48"/>
      <c r="D308" s="48"/>
      <c r="E308" s="14" t="str">
        <f>IF(OR(ISBLANK(B308),ISBLANK(C308))=FALSE,VLOOKUP(C308,'Límites CartaControl'!$A$7:$H$13,2,FALSE),"")</f>
        <v/>
      </c>
      <c r="F308" s="14" t="str">
        <f>IF(OR(ISBLANK(B308),ISBLANK(C308))=FALSE,VLOOKUP(C308,'Límites CartaControl'!$A$7:$H$13,3,FALSE),"")</f>
        <v/>
      </c>
      <c r="G308" s="14" t="str">
        <f>IF(OR(ISBLANK(B308),ISBLANK(C308))=FALSE,VLOOKUP(C308,'Límites CartaControl'!$A$7:$H$13,4,FALSE),"")</f>
        <v/>
      </c>
      <c r="H308" s="14" t="str">
        <f>IF(OR(ISBLANK(B308),ISBLANK(C308))=FALSE,VLOOKUP(C308,'Límites CartaControl'!$A$7:$H$13,6,FALSE),"")</f>
        <v/>
      </c>
      <c r="I308" s="70" t="str">
        <f>IF(OR(ISBLANK(B308),ISBLANK(C308))=FALSE,VLOOKUP(C308,'Límites CartaControl'!$A$7:$H$13,7,FALSE),"")</f>
        <v/>
      </c>
      <c r="J308" s="48"/>
      <c r="K308" s="103"/>
      <c r="L308" s="83"/>
      <c r="M308" s="120"/>
    </row>
    <row r="309" spans="1:13" x14ac:dyDescent="0.25">
      <c r="A309" s="43">
        <v>299</v>
      </c>
      <c r="B309" s="78"/>
      <c r="C309" s="48"/>
      <c r="D309" s="48"/>
      <c r="E309" s="14" t="str">
        <f>IF(OR(ISBLANK(B309),ISBLANK(C309))=FALSE,VLOOKUP(C309,'Límites CartaControl'!$A$7:$H$13,2,FALSE),"")</f>
        <v/>
      </c>
      <c r="F309" s="14" t="str">
        <f>IF(OR(ISBLANK(B309),ISBLANK(C309))=FALSE,VLOOKUP(C309,'Límites CartaControl'!$A$7:$H$13,3,FALSE),"")</f>
        <v/>
      </c>
      <c r="G309" s="14" t="str">
        <f>IF(OR(ISBLANK(B309),ISBLANK(C309))=FALSE,VLOOKUP(C309,'Límites CartaControl'!$A$7:$H$13,4,FALSE),"")</f>
        <v/>
      </c>
      <c r="H309" s="14" t="str">
        <f>IF(OR(ISBLANK(B309),ISBLANK(C309))=FALSE,VLOOKUP(C309,'Límites CartaControl'!$A$7:$H$13,6,FALSE),"")</f>
        <v/>
      </c>
      <c r="I309" s="70" t="str">
        <f>IF(OR(ISBLANK(B309),ISBLANK(C309))=FALSE,VLOOKUP(C309,'Límites CartaControl'!$A$7:$H$13,7,FALSE),"")</f>
        <v/>
      </c>
      <c r="J309" s="48"/>
      <c r="K309" s="103"/>
      <c r="L309" s="83"/>
      <c r="M309" s="120"/>
    </row>
    <row r="310" spans="1:13" x14ac:dyDescent="0.25">
      <c r="A310" s="43">
        <v>300</v>
      </c>
      <c r="B310" s="78"/>
      <c r="C310" s="48"/>
      <c r="D310" s="48"/>
      <c r="E310" s="14" t="str">
        <f>IF(OR(ISBLANK(B310),ISBLANK(C310))=FALSE,VLOOKUP(C310,'Límites CartaControl'!$A$7:$H$13,2,FALSE),"")</f>
        <v/>
      </c>
      <c r="F310" s="14" t="str">
        <f>IF(OR(ISBLANK(B310),ISBLANK(C310))=FALSE,VLOOKUP(C310,'Límites CartaControl'!$A$7:$H$13,3,FALSE),"")</f>
        <v/>
      </c>
      <c r="G310" s="14" t="str">
        <f>IF(OR(ISBLANK(B310),ISBLANK(C310))=FALSE,VLOOKUP(C310,'Límites CartaControl'!$A$7:$H$13,4,FALSE),"")</f>
        <v/>
      </c>
      <c r="H310" s="14" t="str">
        <f>IF(OR(ISBLANK(B310),ISBLANK(C310))=FALSE,VLOOKUP(C310,'Límites CartaControl'!$A$7:$H$13,6,FALSE),"")</f>
        <v/>
      </c>
      <c r="I310" s="70" t="str">
        <f>IF(OR(ISBLANK(B310),ISBLANK(C310))=FALSE,VLOOKUP(C310,'Límites CartaControl'!$A$7:$H$13,7,FALSE),"")</f>
        <v/>
      </c>
      <c r="J310" s="48"/>
      <c r="K310" s="103"/>
      <c r="L310" s="83"/>
      <c r="M310" s="120"/>
    </row>
    <row r="311" spans="1:13" x14ac:dyDescent="0.25">
      <c r="A311" s="43">
        <v>301</v>
      </c>
      <c r="B311" s="78"/>
      <c r="C311" s="48"/>
      <c r="D311" s="48"/>
      <c r="E311" s="14" t="str">
        <f>IF(OR(ISBLANK(B311),ISBLANK(C311))=FALSE,VLOOKUP(C311,'Límites CartaControl'!$A$7:$H$13,2,FALSE),"")</f>
        <v/>
      </c>
      <c r="F311" s="14" t="str">
        <f>IF(OR(ISBLANK(B311),ISBLANK(C311))=FALSE,VLOOKUP(C311,'Límites CartaControl'!$A$7:$H$13,3,FALSE),"")</f>
        <v/>
      </c>
      <c r="G311" s="14" t="str">
        <f>IF(OR(ISBLANK(B311),ISBLANK(C311))=FALSE,VLOOKUP(C311,'Límites CartaControl'!$A$7:$H$13,4,FALSE),"")</f>
        <v/>
      </c>
      <c r="H311" s="14" t="str">
        <f>IF(OR(ISBLANK(B311),ISBLANK(C311))=FALSE,VLOOKUP(C311,'Límites CartaControl'!$A$7:$H$13,6,FALSE),"")</f>
        <v/>
      </c>
      <c r="I311" s="70" t="str">
        <f>IF(OR(ISBLANK(B311),ISBLANK(C311))=FALSE,VLOOKUP(C311,'Límites CartaControl'!$A$7:$H$13,7,FALSE),"")</f>
        <v/>
      </c>
      <c r="J311" s="48"/>
      <c r="K311" s="103"/>
      <c r="L311" s="83"/>
      <c r="M311" s="120"/>
    </row>
    <row r="312" spans="1:13" x14ac:dyDescent="0.25">
      <c r="A312" s="43">
        <v>302</v>
      </c>
      <c r="B312" s="78"/>
      <c r="C312" s="48"/>
      <c r="D312" s="48"/>
      <c r="E312" s="14" t="str">
        <f>IF(OR(ISBLANK(B312),ISBLANK(C312))=FALSE,VLOOKUP(C312,'Límites CartaControl'!$A$7:$H$13,2,FALSE),"")</f>
        <v/>
      </c>
      <c r="F312" s="14" t="str">
        <f>IF(OR(ISBLANK(B312),ISBLANK(C312))=FALSE,VLOOKUP(C312,'Límites CartaControl'!$A$7:$H$13,3,FALSE),"")</f>
        <v/>
      </c>
      <c r="G312" s="14" t="str">
        <f>IF(OR(ISBLANK(B312),ISBLANK(C312))=FALSE,VLOOKUP(C312,'Límites CartaControl'!$A$7:$H$13,4,FALSE),"")</f>
        <v/>
      </c>
      <c r="H312" s="14" t="str">
        <f>IF(OR(ISBLANK(B312),ISBLANK(C312))=FALSE,VLOOKUP(C312,'Límites CartaControl'!$A$7:$H$13,6,FALSE),"")</f>
        <v/>
      </c>
      <c r="I312" s="70" t="str">
        <f>IF(OR(ISBLANK(B312),ISBLANK(C312))=FALSE,VLOOKUP(C312,'Límites CartaControl'!$A$7:$H$13,7,FALSE),"")</f>
        <v/>
      </c>
      <c r="J312" s="48"/>
      <c r="K312" s="103"/>
      <c r="L312" s="83"/>
      <c r="M312" s="120"/>
    </row>
    <row r="313" spans="1:13" x14ac:dyDescent="0.25">
      <c r="A313" s="43">
        <v>303</v>
      </c>
      <c r="B313" s="78"/>
      <c r="C313" s="48"/>
      <c r="D313" s="48"/>
      <c r="E313" s="14" t="str">
        <f>IF(OR(ISBLANK(B313),ISBLANK(C313))=FALSE,VLOOKUP(C313,'Límites CartaControl'!$A$7:$H$13,2,FALSE),"")</f>
        <v/>
      </c>
      <c r="F313" s="14" t="str">
        <f>IF(OR(ISBLANK(B313),ISBLANK(C313))=FALSE,VLOOKUP(C313,'Límites CartaControl'!$A$7:$H$13,3,FALSE),"")</f>
        <v/>
      </c>
      <c r="G313" s="14" t="str">
        <f>IF(OR(ISBLANK(B313),ISBLANK(C313))=FALSE,VLOOKUP(C313,'Límites CartaControl'!$A$7:$H$13,4,FALSE),"")</f>
        <v/>
      </c>
      <c r="H313" s="14" t="str">
        <f>IF(OR(ISBLANK(B313),ISBLANK(C313))=FALSE,VLOOKUP(C313,'Límites CartaControl'!$A$7:$H$13,6,FALSE),"")</f>
        <v/>
      </c>
      <c r="I313" s="70" t="str">
        <f>IF(OR(ISBLANK(B313),ISBLANK(C313))=FALSE,VLOOKUP(C313,'Límites CartaControl'!$A$7:$H$13,7,FALSE),"")</f>
        <v/>
      </c>
      <c r="J313" s="48"/>
      <c r="K313" s="103"/>
      <c r="L313" s="83"/>
      <c r="M313" s="120"/>
    </row>
    <row r="314" spans="1:13" x14ac:dyDescent="0.25">
      <c r="A314" s="43">
        <v>304</v>
      </c>
      <c r="B314" s="78"/>
      <c r="C314" s="48"/>
      <c r="D314" s="48"/>
      <c r="E314" s="14" t="str">
        <f>IF(OR(ISBLANK(B314),ISBLANK(C314))=FALSE,VLOOKUP(C314,'Límites CartaControl'!$A$7:$H$13,2,FALSE),"")</f>
        <v/>
      </c>
      <c r="F314" s="14" t="str">
        <f>IF(OR(ISBLANK(B314),ISBLANK(C314))=FALSE,VLOOKUP(C314,'Límites CartaControl'!$A$7:$H$13,3,FALSE),"")</f>
        <v/>
      </c>
      <c r="G314" s="14" t="str">
        <f>IF(OR(ISBLANK(B314),ISBLANK(C314))=FALSE,VLOOKUP(C314,'Límites CartaControl'!$A$7:$H$13,4,FALSE),"")</f>
        <v/>
      </c>
      <c r="H314" s="14" t="str">
        <f>IF(OR(ISBLANK(B314),ISBLANK(C314))=FALSE,VLOOKUP(C314,'Límites CartaControl'!$A$7:$H$13,6,FALSE),"")</f>
        <v/>
      </c>
      <c r="I314" s="70" t="str">
        <f>IF(OR(ISBLANK(B314),ISBLANK(C314))=FALSE,VLOOKUP(C314,'Límites CartaControl'!$A$7:$H$13,7,FALSE),"")</f>
        <v/>
      </c>
      <c r="J314" s="48"/>
      <c r="K314" s="103"/>
      <c r="L314" s="83"/>
      <c r="M314" s="120"/>
    </row>
    <row r="315" spans="1:13" x14ac:dyDescent="0.25">
      <c r="A315" s="43">
        <v>305</v>
      </c>
      <c r="B315" s="78"/>
      <c r="C315" s="48"/>
      <c r="D315" s="48"/>
      <c r="E315" s="14" t="str">
        <f>IF(OR(ISBLANK(B315),ISBLANK(C315))=FALSE,VLOOKUP(C315,'Límites CartaControl'!$A$7:$H$13,2,FALSE),"")</f>
        <v/>
      </c>
      <c r="F315" s="14" t="str">
        <f>IF(OR(ISBLANK(B315),ISBLANK(C315))=FALSE,VLOOKUP(C315,'Límites CartaControl'!$A$7:$H$13,3,FALSE),"")</f>
        <v/>
      </c>
      <c r="G315" s="14" t="str">
        <f>IF(OR(ISBLANK(B315),ISBLANK(C315))=FALSE,VLOOKUP(C315,'Límites CartaControl'!$A$7:$H$13,4,FALSE),"")</f>
        <v/>
      </c>
      <c r="H315" s="14" t="str">
        <f>IF(OR(ISBLANK(B315),ISBLANK(C315))=FALSE,VLOOKUP(C315,'Límites CartaControl'!$A$7:$H$13,6,FALSE),"")</f>
        <v/>
      </c>
      <c r="I315" s="70" t="str">
        <f>IF(OR(ISBLANK(B315),ISBLANK(C315))=FALSE,VLOOKUP(C315,'Límites CartaControl'!$A$7:$H$13,7,FALSE),"")</f>
        <v/>
      </c>
      <c r="J315" s="48"/>
      <c r="K315" s="103"/>
      <c r="L315" s="83"/>
      <c r="M315" s="120"/>
    </row>
    <row r="316" spans="1:13" x14ac:dyDescent="0.25">
      <c r="A316" s="43">
        <v>306</v>
      </c>
      <c r="B316" s="78"/>
      <c r="C316" s="48"/>
      <c r="D316" s="48"/>
      <c r="E316" s="14" t="str">
        <f>IF(OR(ISBLANK(B316),ISBLANK(C316))=FALSE,VLOOKUP(C316,'Límites CartaControl'!$A$7:$H$13,2,FALSE),"")</f>
        <v/>
      </c>
      <c r="F316" s="14" t="str">
        <f>IF(OR(ISBLANK(B316),ISBLANK(C316))=FALSE,VLOOKUP(C316,'Límites CartaControl'!$A$7:$H$13,3,FALSE),"")</f>
        <v/>
      </c>
      <c r="G316" s="14" t="str">
        <f>IF(OR(ISBLANK(B316),ISBLANK(C316))=FALSE,VLOOKUP(C316,'Límites CartaControl'!$A$7:$H$13,4,FALSE),"")</f>
        <v/>
      </c>
      <c r="H316" s="14" t="str">
        <f>IF(OR(ISBLANK(B316),ISBLANK(C316))=FALSE,VLOOKUP(C316,'Límites CartaControl'!$A$7:$H$13,6,FALSE),"")</f>
        <v/>
      </c>
      <c r="I316" s="70" t="str">
        <f>IF(OR(ISBLANK(B316),ISBLANK(C316))=FALSE,VLOOKUP(C316,'Límites CartaControl'!$A$7:$H$13,7,FALSE),"")</f>
        <v/>
      </c>
      <c r="J316" s="48"/>
      <c r="K316" s="103"/>
      <c r="L316" s="83"/>
      <c r="M316" s="120"/>
    </row>
    <row r="317" spans="1:13" x14ac:dyDescent="0.25">
      <c r="A317" s="43">
        <v>307</v>
      </c>
      <c r="B317" s="78"/>
      <c r="C317" s="48"/>
      <c r="D317" s="48"/>
      <c r="E317" s="14" t="str">
        <f>IF(OR(ISBLANK(B317),ISBLANK(C317))=FALSE,VLOOKUP(C317,'Límites CartaControl'!$A$7:$H$13,2,FALSE),"")</f>
        <v/>
      </c>
      <c r="F317" s="14" t="str">
        <f>IF(OR(ISBLANK(B317),ISBLANK(C317))=FALSE,VLOOKUP(C317,'Límites CartaControl'!$A$7:$H$13,3,FALSE),"")</f>
        <v/>
      </c>
      <c r="G317" s="14" t="str">
        <f>IF(OR(ISBLANK(B317),ISBLANK(C317))=FALSE,VLOOKUP(C317,'Límites CartaControl'!$A$7:$H$13,4,FALSE),"")</f>
        <v/>
      </c>
      <c r="H317" s="14" t="str">
        <f>IF(OR(ISBLANK(B317),ISBLANK(C317))=FALSE,VLOOKUP(C317,'Límites CartaControl'!$A$7:$H$13,6,FALSE),"")</f>
        <v/>
      </c>
      <c r="I317" s="70" t="str">
        <f>IF(OR(ISBLANK(B317),ISBLANK(C317))=FALSE,VLOOKUP(C317,'Límites CartaControl'!$A$7:$H$13,7,FALSE),"")</f>
        <v/>
      </c>
      <c r="J317" s="48"/>
      <c r="K317" s="103"/>
      <c r="L317" s="83"/>
      <c r="M317" s="120"/>
    </row>
    <row r="318" spans="1:13" x14ac:dyDescent="0.25">
      <c r="A318" s="43">
        <v>308</v>
      </c>
      <c r="B318" s="78"/>
      <c r="C318" s="48"/>
      <c r="D318" s="48"/>
      <c r="E318" s="14" t="str">
        <f>IF(OR(ISBLANK(B318),ISBLANK(C318))=FALSE,VLOOKUP(C318,'Límites CartaControl'!$A$7:$H$13,2,FALSE),"")</f>
        <v/>
      </c>
      <c r="F318" s="14" t="str">
        <f>IF(OR(ISBLANK(B318),ISBLANK(C318))=FALSE,VLOOKUP(C318,'Límites CartaControl'!$A$7:$H$13,3,FALSE),"")</f>
        <v/>
      </c>
      <c r="G318" s="14" t="str">
        <f>IF(OR(ISBLANK(B318),ISBLANK(C318))=FALSE,VLOOKUP(C318,'Límites CartaControl'!$A$7:$H$13,4,FALSE),"")</f>
        <v/>
      </c>
      <c r="H318" s="14" t="str">
        <f>IF(OR(ISBLANK(B318),ISBLANK(C318))=FALSE,VLOOKUP(C318,'Límites CartaControl'!$A$7:$H$13,6,FALSE),"")</f>
        <v/>
      </c>
      <c r="I318" s="70" t="str">
        <f>IF(OR(ISBLANK(B318),ISBLANK(C318))=FALSE,VLOOKUP(C318,'Límites CartaControl'!$A$7:$H$13,7,FALSE),"")</f>
        <v/>
      </c>
      <c r="J318" s="48"/>
      <c r="K318" s="103"/>
      <c r="L318" s="83"/>
      <c r="M318" s="120"/>
    </row>
    <row r="319" spans="1:13" x14ac:dyDescent="0.25">
      <c r="A319" s="43">
        <v>309</v>
      </c>
      <c r="B319" s="78"/>
      <c r="C319" s="48"/>
      <c r="D319" s="48"/>
      <c r="E319" s="14" t="str">
        <f>IF(OR(ISBLANK(B319),ISBLANK(C319))=FALSE,VLOOKUP(C319,'Límites CartaControl'!$A$7:$H$13,2,FALSE),"")</f>
        <v/>
      </c>
      <c r="F319" s="14" t="str">
        <f>IF(OR(ISBLANK(B319),ISBLANK(C319))=FALSE,VLOOKUP(C319,'Límites CartaControl'!$A$7:$H$13,3,FALSE),"")</f>
        <v/>
      </c>
      <c r="G319" s="14" t="str">
        <f>IF(OR(ISBLANK(B319),ISBLANK(C319))=FALSE,VLOOKUP(C319,'Límites CartaControl'!$A$7:$H$13,4,FALSE),"")</f>
        <v/>
      </c>
      <c r="H319" s="14" t="str">
        <f>IF(OR(ISBLANK(B319),ISBLANK(C319))=FALSE,VLOOKUP(C319,'Límites CartaControl'!$A$7:$H$13,6,FALSE),"")</f>
        <v/>
      </c>
      <c r="I319" s="70" t="str">
        <f>IF(OR(ISBLANK(B319),ISBLANK(C319))=FALSE,VLOOKUP(C319,'Límites CartaControl'!$A$7:$H$13,7,FALSE),"")</f>
        <v/>
      </c>
      <c r="J319" s="48"/>
      <c r="K319" s="103"/>
      <c r="L319" s="83"/>
      <c r="M319" s="120"/>
    </row>
    <row r="320" spans="1:13" x14ac:dyDescent="0.25">
      <c r="A320" s="43">
        <v>310</v>
      </c>
      <c r="B320" s="78"/>
      <c r="C320" s="48"/>
      <c r="D320" s="48"/>
      <c r="E320" s="14" t="str">
        <f>IF(OR(ISBLANK(B320),ISBLANK(C320))=FALSE,VLOOKUP(C320,'Límites CartaControl'!$A$7:$H$13,2,FALSE),"")</f>
        <v/>
      </c>
      <c r="F320" s="14" t="str">
        <f>IF(OR(ISBLANK(B320),ISBLANK(C320))=FALSE,VLOOKUP(C320,'Límites CartaControl'!$A$7:$H$13,3,FALSE),"")</f>
        <v/>
      </c>
      <c r="G320" s="14" t="str">
        <f>IF(OR(ISBLANK(B320),ISBLANK(C320))=FALSE,VLOOKUP(C320,'Límites CartaControl'!$A$7:$H$13,4,FALSE),"")</f>
        <v/>
      </c>
      <c r="H320" s="14" t="str">
        <f>IF(OR(ISBLANK(B320),ISBLANK(C320))=FALSE,VLOOKUP(C320,'Límites CartaControl'!$A$7:$H$13,6,FALSE),"")</f>
        <v/>
      </c>
      <c r="I320" s="70" t="str">
        <f>IF(OR(ISBLANK(B320),ISBLANK(C320))=FALSE,VLOOKUP(C320,'Límites CartaControl'!$A$7:$H$13,7,FALSE),"")</f>
        <v/>
      </c>
      <c r="J320" s="48"/>
      <c r="K320" s="103"/>
      <c r="L320" s="83"/>
      <c r="M320" s="120"/>
    </row>
    <row r="321" spans="1:13" x14ac:dyDescent="0.25">
      <c r="A321" s="43">
        <v>311</v>
      </c>
      <c r="B321" s="78"/>
      <c r="C321" s="48"/>
      <c r="D321" s="48"/>
      <c r="E321" s="14" t="str">
        <f>IF(OR(ISBLANK(B321),ISBLANK(C321))=FALSE,VLOOKUP(C321,'Límites CartaControl'!$A$7:$H$13,2,FALSE),"")</f>
        <v/>
      </c>
      <c r="F321" s="14" t="str">
        <f>IF(OR(ISBLANK(B321),ISBLANK(C321))=FALSE,VLOOKUP(C321,'Límites CartaControl'!$A$7:$H$13,3,FALSE),"")</f>
        <v/>
      </c>
      <c r="G321" s="14" t="str">
        <f>IF(OR(ISBLANK(B321),ISBLANK(C321))=FALSE,VLOOKUP(C321,'Límites CartaControl'!$A$7:$H$13,4,FALSE),"")</f>
        <v/>
      </c>
      <c r="H321" s="14" t="str">
        <f>IF(OR(ISBLANK(B321),ISBLANK(C321))=FALSE,VLOOKUP(C321,'Límites CartaControl'!$A$7:$H$13,6,FALSE),"")</f>
        <v/>
      </c>
      <c r="I321" s="70" t="str">
        <f>IF(OR(ISBLANK(B321),ISBLANK(C321))=FALSE,VLOOKUP(C321,'Límites CartaControl'!$A$7:$H$13,7,FALSE),"")</f>
        <v/>
      </c>
      <c r="J321" s="48"/>
      <c r="K321" s="103"/>
      <c r="L321" s="83"/>
      <c r="M321" s="120"/>
    </row>
    <row r="322" spans="1:13" x14ac:dyDescent="0.25">
      <c r="A322" s="43">
        <v>312</v>
      </c>
      <c r="B322" s="78"/>
      <c r="C322" s="48"/>
      <c r="D322" s="48"/>
      <c r="E322" s="14" t="str">
        <f>IF(OR(ISBLANK(B322),ISBLANK(C322))=FALSE,VLOOKUP(C322,'Límites CartaControl'!$A$7:$H$13,2,FALSE),"")</f>
        <v/>
      </c>
      <c r="F322" s="14" t="str">
        <f>IF(OR(ISBLANK(B322),ISBLANK(C322))=FALSE,VLOOKUP(C322,'Límites CartaControl'!$A$7:$H$13,3,FALSE),"")</f>
        <v/>
      </c>
      <c r="G322" s="14" t="str">
        <f>IF(OR(ISBLANK(B322),ISBLANK(C322))=FALSE,VLOOKUP(C322,'Límites CartaControl'!$A$7:$H$13,4,FALSE),"")</f>
        <v/>
      </c>
      <c r="H322" s="14" t="str">
        <f>IF(OR(ISBLANK(B322),ISBLANK(C322))=FALSE,VLOOKUP(C322,'Límites CartaControl'!$A$7:$H$13,6,FALSE),"")</f>
        <v/>
      </c>
      <c r="I322" s="70" t="str">
        <f>IF(OR(ISBLANK(B322),ISBLANK(C322))=FALSE,VLOOKUP(C322,'Límites CartaControl'!$A$7:$H$13,7,FALSE),"")</f>
        <v/>
      </c>
      <c r="J322" s="48"/>
      <c r="K322" s="103"/>
      <c r="L322" s="83"/>
      <c r="M322" s="120"/>
    </row>
    <row r="323" spans="1:13" x14ac:dyDescent="0.25">
      <c r="A323" s="43">
        <v>313</v>
      </c>
      <c r="B323" s="78"/>
      <c r="C323" s="48"/>
      <c r="D323" s="48"/>
      <c r="E323" s="14" t="str">
        <f>IF(OR(ISBLANK(B323),ISBLANK(C323))=FALSE,VLOOKUP(C323,'Límites CartaControl'!$A$7:$H$13,2,FALSE),"")</f>
        <v/>
      </c>
      <c r="F323" s="14" t="str">
        <f>IF(OR(ISBLANK(B323),ISBLANK(C323))=FALSE,VLOOKUP(C323,'Límites CartaControl'!$A$7:$H$13,3,FALSE),"")</f>
        <v/>
      </c>
      <c r="G323" s="14" t="str">
        <f>IF(OR(ISBLANK(B323),ISBLANK(C323))=FALSE,VLOOKUP(C323,'Límites CartaControl'!$A$7:$H$13,4,FALSE),"")</f>
        <v/>
      </c>
      <c r="H323" s="14" t="str">
        <f>IF(OR(ISBLANK(B323),ISBLANK(C323))=FALSE,VLOOKUP(C323,'Límites CartaControl'!$A$7:$H$13,6,FALSE),"")</f>
        <v/>
      </c>
      <c r="I323" s="70" t="str">
        <f>IF(OR(ISBLANK(B323),ISBLANK(C323))=FALSE,VLOOKUP(C323,'Límites CartaControl'!$A$7:$H$13,7,FALSE),"")</f>
        <v/>
      </c>
      <c r="J323" s="48"/>
      <c r="K323" s="103"/>
      <c r="L323" s="83"/>
      <c r="M323" s="120"/>
    </row>
    <row r="324" spans="1:13" x14ac:dyDescent="0.25">
      <c r="A324" s="43">
        <v>314</v>
      </c>
      <c r="B324" s="78"/>
      <c r="C324" s="48"/>
      <c r="D324" s="48"/>
      <c r="E324" s="14" t="str">
        <f>IF(OR(ISBLANK(B324),ISBLANK(C324))=FALSE,VLOOKUP(C324,'Límites CartaControl'!$A$7:$H$13,2,FALSE),"")</f>
        <v/>
      </c>
      <c r="F324" s="14" t="str">
        <f>IF(OR(ISBLANK(B324),ISBLANK(C324))=FALSE,VLOOKUP(C324,'Límites CartaControl'!$A$7:$H$13,3,FALSE),"")</f>
        <v/>
      </c>
      <c r="G324" s="14" t="str">
        <f>IF(OR(ISBLANK(B324),ISBLANK(C324))=FALSE,VLOOKUP(C324,'Límites CartaControl'!$A$7:$H$13,4,FALSE),"")</f>
        <v/>
      </c>
      <c r="H324" s="14" t="str">
        <f>IF(OR(ISBLANK(B324),ISBLANK(C324))=FALSE,VLOOKUP(C324,'Límites CartaControl'!$A$7:$H$13,6,FALSE),"")</f>
        <v/>
      </c>
      <c r="I324" s="70" t="str">
        <f>IF(OR(ISBLANK(B324),ISBLANK(C324))=FALSE,VLOOKUP(C324,'Límites CartaControl'!$A$7:$H$13,7,FALSE),"")</f>
        <v/>
      </c>
      <c r="J324" s="48"/>
      <c r="K324" s="103"/>
      <c r="L324" s="83"/>
      <c r="M324" s="120"/>
    </row>
    <row r="325" spans="1:13" x14ac:dyDescent="0.25">
      <c r="A325" s="43">
        <v>315</v>
      </c>
      <c r="B325" s="78"/>
      <c r="C325" s="48"/>
      <c r="D325" s="48"/>
      <c r="E325" s="14" t="str">
        <f>IF(OR(ISBLANK(B325),ISBLANK(C325))=FALSE,VLOOKUP(C325,'Límites CartaControl'!$A$7:$H$13,2,FALSE),"")</f>
        <v/>
      </c>
      <c r="F325" s="14" t="str">
        <f>IF(OR(ISBLANK(B325),ISBLANK(C325))=FALSE,VLOOKUP(C325,'Límites CartaControl'!$A$7:$H$13,3,FALSE),"")</f>
        <v/>
      </c>
      <c r="G325" s="14" t="str">
        <f>IF(OR(ISBLANK(B325),ISBLANK(C325))=FALSE,VLOOKUP(C325,'Límites CartaControl'!$A$7:$H$13,4,FALSE),"")</f>
        <v/>
      </c>
      <c r="H325" s="14" t="str">
        <f>IF(OR(ISBLANK(B325),ISBLANK(C325))=FALSE,VLOOKUP(C325,'Límites CartaControl'!$A$7:$H$13,6,FALSE),"")</f>
        <v/>
      </c>
      <c r="I325" s="70" t="str">
        <f>IF(OR(ISBLANK(B325),ISBLANK(C325))=FALSE,VLOOKUP(C325,'Límites CartaControl'!$A$7:$H$13,7,FALSE),"")</f>
        <v/>
      </c>
      <c r="J325" s="48"/>
      <c r="K325" s="103"/>
      <c r="L325" s="83"/>
      <c r="M325" s="120"/>
    </row>
    <row r="326" spans="1:13" x14ac:dyDescent="0.25">
      <c r="A326" s="43">
        <v>316</v>
      </c>
      <c r="B326" s="78"/>
      <c r="C326" s="48"/>
      <c r="D326" s="48"/>
      <c r="E326" s="14" t="str">
        <f>IF(OR(ISBLANK(B326),ISBLANK(C326))=FALSE,VLOOKUP(C326,'Límites CartaControl'!$A$7:$H$13,2,FALSE),"")</f>
        <v/>
      </c>
      <c r="F326" s="14" t="str">
        <f>IF(OR(ISBLANK(B326),ISBLANK(C326))=FALSE,VLOOKUP(C326,'Límites CartaControl'!$A$7:$H$13,3,FALSE),"")</f>
        <v/>
      </c>
      <c r="G326" s="14" t="str">
        <f>IF(OR(ISBLANK(B326),ISBLANK(C326))=FALSE,VLOOKUP(C326,'Límites CartaControl'!$A$7:$H$13,4,FALSE),"")</f>
        <v/>
      </c>
      <c r="H326" s="14" t="str">
        <f>IF(OR(ISBLANK(B326),ISBLANK(C326))=FALSE,VLOOKUP(C326,'Límites CartaControl'!$A$7:$H$13,6,FALSE),"")</f>
        <v/>
      </c>
      <c r="I326" s="70" t="str">
        <f>IF(OR(ISBLANK(B326),ISBLANK(C326))=FALSE,VLOOKUP(C326,'Límites CartaControl'!$A$7:$H$13,7,FALSE),"")</f>
        <v/>
      </c>
      <c r="J326" s="48"/>
      <c r="K326" s="103"/>
      <c r="L326" s="83"/>
      <c r="M326" s="120"/>
    </row>
    <row r="327" spans="1:13" x14ac:dyDescent="0.25">
      <c r="A327" s="43">
        <v>317</v>
      </c>
      <c r="B327" s="78"/>
      <c r="C327" s="48"/>
      <c r="D327" s="48"/>
      <c r="E327" s="14" t="str">
        <f>IF(OR(ISBLANK(B327),ISBLANK(C327))=FALSE,VLOOKUP(C327,'Límites CartaControl'!$A$7:$H$13,2,FALSE),"")</f>
        <v/>
      </c>
      <c r="F327" s="14" t="str">
        <f>IF(OR(ISBLANK(B327),ISBLANK(C327))=FALSE,VLOOKUP(C327,'Límites CartaControl'!$A$7:$H$13,3,FALSE),"")</f>
        <v/>
      </c>
      <c r="G327" s="14" t="str">
        <f>IF(OR(ISBLANK(B327),ISBLANK(C327))=FALSE,VLOOKUP(C327,'Límites CartaControl'!$A$7:$H$13,4,FALSE),"")</f>
        <v/>
      </c>
      <c r="H327" s="14" t="str">
        <f>IF(OR(ISBLANK(B327),ISBLANK(C327))=FALSE,VLOOKUP(C327,'Límites CartaControl'!$A$7:$H$13,6,FALSE),"")</f>
        <v/>
      </c>
      <c r="I327" s="70" t="str">
        <f>IF(OR(ISBLANK(B327),ISBLANK(C327))=FALSE,VLOOKUP(C327,'Límites CartaControl'!$A$7:$H$13,7,FALSE),"")</f>
        <v/>
      </c>
      <c r="J327" s="48"/>
      <c r="K327" s="103"/>
      <c r="L327" s="83"/>
      <c r="M327" s="120"/>
    </row>
    <row r="328" spans="1:13" x14ac:dyDescent="0.25">
      <c r="A328" s="43">
        <v>318</v>
      </c>
      <c r="B328" s="78"/>
      <c r="C328" s="48"/>
      <c r="D328" s="48"/>
      <c r="E328" s="14" t="str">
        <f>IF(OR(ISBLANK(B328),ISBLANK(C328))=FALSE,VLOOKUP(C328,'Límites CartaControl'!$A$7:$H$13,2,FALSE),"")</f>
        <v/>
      </c>
      <c r="F328" s="14" t="str">
        <f>IF(OR(ISBLANK(B328),ISBLANK(C328))=FALSE,VLOOKUP(C328,'Límites CartaControl'!$A$7:$H$13,3,FALSE),"")</f>
        <v/>
      </c>
      <c r="G328" s="14" t="str">
        <f>IF(OR(ISBLANK(B328),ISBLANK(C328))=FALSE,VLOOKUP(C328,'Límites CartaControl'!$A$7:$H$13,4,FALSE),"")</f>
        <v/>
      </c>
      <c r="H328" s="14" t="str">
        <f>IF(OR(ISBLANK(B328),ISBLANK(C328))=FALSE,VLOOKUP(C328,'Límites CartaControl'!$A$7:$H$13,6,FALSE),"")</f>
        <v/>
      </c>
      <c r="I328" s="70" t="str">
        <f>IF(OR(ISBLANK(B328),ISBLANK(C328))=FALSE,VLOOKUP(C328,'Límites CartaControl'!$A$7:$H$13,7,FALSE),"")</f>
        <v/>
      </c>
      <c r="J328" s="48"/>
      <c r="K328" s="103"/>
      <c r="L328" s="83"/>
      <c r="M328" s="120"/>
    </row>
    <row r="329" spans="1:13" x14ac:dyDescent="0.25">
      <c r="A329" s="43">
        <v>319</v>
      </c>
      <c r="B329" s="78"/>
      <c r="C329" s="48"/>
      <c r="D329" s="48"/>
      <c r="E329" s="14" t="str">
        <f>IF(OR(ISBLANK(B329),ISBLANK(C329))=FALSE,VLOOKUP(C329,'Límites CartaControl'!$A$7:$H$13,2,FALSE),"")</f>
        <v/>
      </c>
      <c r="F329" s="14" t="str">
        <f>IF(OR(ISBLANK(B329),ISBLANK(C329))=FALSE,VLOOKUP(C329,'Límites CartaControl'!$A$7:$H$13,3,FALSE),"")</f>
        <v/>
      </c>
      <c r="G329" s="14" t="str">
        <f>IF(OR(ISBLANK(B329),ISBLANK(C329))=FALSE,VLOOKUP(C329,'Límites CartaControl'!$A$7:$H$13,4,FALSE),"")</f>
        <v/>
      </c>
      <c r="H329" s="14" t="str">
        <f>IF(OR(ISBLANK(B329),ISBLANK(C329))=FALSE,VLOOKUP(C329,'Límites CartaControl'!$A$7:$H$13,6,FALSE),"")</f>
        <v/>
      </c>
      <c r="I329" s="70" t="str">
        <f>IF(OR(ISBLANK(B329),ISBLANK(C329))=FALSE,VLOOKUP(C329,'Límites CartaControl'!$A$7:$H$13,7,FALSE),"")</f>
        <v/>
      </c>
      <c r="J329" s="48"/>
      <c r="K329" s="103"/>
      <c r="L329" s="83"/>
      <c r="M329" s="120"/>
    </row>
    <row r="330" spans="1:13" x14ac:dyDescent="0.25">
      <c r="A330" s="43">
        <v>320</v>
      </c>
      <c r="B330" s="78"/>
      <c r="C330" s="48"/>
      <c r="D330" s="48"/>
      <c r="E330" s="14" t="str">
        <f>IF(OR(ISBLANK(B330),ISBLANK(C330))=FALSE,VLOOKUP(C330,'Límites CartaControl'!$A$7:$H$13,2,FALSE),"")</f>
        <v/>
      </c>
      <c r="F330" s="14" t="str">
        <f>IF(OR(ISBLANK(B330),ISBLANK(C330))=FALSE,VLOOKUP(C330,'Límites CartaControl'!$A$7:$H$13,3,FALSE),"")</f>
        <v/>
      </c>
      <c r="G330" s="14" t="str">
        <f>IF(OR(ISBLANK(B330),ISBLANK(C330))=FALSE,VLOOKUP(C330,'Límites CartaControl'!$A$7:$H$13,4,FALSE),"")</f>
        <v/>
      </c>
      <c r="H330" s="14" t="str">
        <f>IF(OR(ISBLANK(B330),ISBLANK(C330))=FALSE,VLOOKUP(C330,'Límites CartaControl'!$A$7:$H$13,6,FALSE),"")</f>
        <v/>
      </c>
      <c r="I330" s="70" t="str">
        <f>IF(OR(ISBLANK(B330),ISBLANK(C330))=FALSE,VLOOKUP(C330,'Límites CartaControl'!$A$7:$H$13,7,FALSE),"")</f>
        <v/>
      </c>
      <c r="J330" s="48"/>
      <c r="K330" s="103"/>
      <c r="L330" s="83"/>
      <c r="M330" s="120"/>
    </row>
    <row r="331" spans="1:13" x14ac:dyDescent="0.25">
      <c r="A331" s="43">
        <v>321</v>
      </c>
      <c r="B331" s="78"/>
      <c r="C331" s="48"/>
      <c r="D331" s="48"/>
      <c r="E331" s="14" t="str">
        <f>IF(OR(ISBLANK(B331),ISBLANK(C331))=FALSE,VLOOKUP(C331,'Límites CartaControl'!$A$7:$H$13,2,FALSE),"")</f>
        <v/>
      </c>
      <c r="F331" s="14" t="str">
        <f>IF(OR(ISBLANK(B331),ISBLANK(C331))=FALSE,VLOOKUP(C331,'Límites CartaControl'!$A$7:$H$13,3,FALSE),"")</f>
        <v/>
      </c>
      <c r="G331" s="14" t="str">
        <f>IF(OR(ISBLANK(B331),ISBLANK(C331))=FALSE,VLOOKUP(C331,'Límites CartaControl'!$A$7:$H$13,4,FALSE),"")</f>
        <v/>
      </c>
      <c r="H331" s="14" t="str">
        <f>IF(OR(ISBLANK(B331),ISBLANK(C331))=FALSE,VLOOKUP(C331,'Límites CartaControl'!$A$7:$H$13,6,FALSE),"")</f>
        <v/>
      </c>
      <c r="I331" s="70" t="str">
        <f>IF(OR(ISBLANK(B331),ISBLANK(C331))=FALSE,VLOOKUP(C331,'Límites CartaControl'!$A$7:$H$13,7,FALSE),"")</f>
        <v/>
      </c>
      <c r="J331" s="48"/>
      <c r="K331" s="103"/>
      <c r="L331" s="83"/>
      <c r="M331" s="120"/>
    </row>
    <row r="332" spans="1:13" x14ac:dyDescent="0.25">
      <c r="A332" s="43">
        <v>322</v>
      </c>
      <c r="B332" s="78"/>
      <c r="C332" s="48"/>
      <c r="D332" s="48"/>
      <c r="E332" s="14" t="str">
        <f>IF(OR(ISBLANK(B332),ISBLANK(C332))=FALSE,VLOOKUP(C332,'Límites CartaControl'!$A$7:$H$13,2,FALSE),"")</f>
        <v/>
      </c>
      <c r="F332" s="14" t="str">
        <f>IF(OR(ISBLANK(B332),ISBLANK(C332))=FALSE,VLOOKUP(C332,'Límites CartaControl'!$A$7:$H$13,3,FALSE),"")</f>
        <v/>
      </c>
      <c r="G332" s="14" t="str">
        <f>IF(OR(ISBLANK(B332),ISBLANK(C332))=FALSE,VLOOKUP(C332,'Límites CartaControl'!$A$7:$H$13,4,FALSE),"")</f>
        <v/>
      </c>
      <c r="H332" s="14" t="str">
        <f>IF(OR(ISBLANK(B332),ISBLANK(C332))=FALSE,VLOOKUP(C332,'Límites CartaControl'!$A$7:$H$13,6,FALSE),"")</f>
        <v/>
      </c>
      <c r="I332" s="70" t="str">
        <f>IF(OR(ISBLANK(B332),ISBLANK(C332))=FALSE,VLOOKUP(C332,'Límites CartaControl'!$A$7:$H$13,7,FALSE),"")</f>
        <v/>
      </c>
      <c r="J332" s="48"/>
      <c r="K332" s="103"/>
      <c r="L332" s="83"/>
      <c r="M332" s="120"/>
    </row>
    <row r="333" spans="1:13" x14ac:dyDescent="0.25">
      <c r="A333" s="43">
        <v>323</v>
      </c>
      <c r="B333" s="78"/>
      <c r="C333" s="48"/>
      <c r="D333" s="48"/>
      <c r="E333" s="14" t="str">
        <f>IF(OR(ISBLANK(B333),ISBLANK(C333))=FALSE,VLOOKUP(C333,'Límites CartaControl'!$A$7:$H$13,2,FALSE),"")</f>
        <v/>
      </c>
      <c r="F333" s="14" t="str">
        <f>IF(OR(ISBLANK(B333),ISBLANK(C333))=FALSE,VLOOKUP(C333,'Límites CartaControl'!$A$7:$H$13,3,FALSE),"")</f>
        <v/>
      </c>
      <c r="G333" s="14" t="str">
        <f>IF(OR(ISBLANK(B333),ISBLANK(C333))=FALSE,VLOOKUP(C333,'Límites CartaControl'!$A$7:$H$13,4,FALSE),"")</f>
        <v/>
      </c>
      <c r="H333" s="14" t="str">
        <f>IF(OR(ISBLANK(B333),ISBLANK(C333))=FALSE,VLOOKUP(C333,'Límites CartaControl'!$A$7:$H$13,6,FALSE),"")</f>
        <v/>
      </c>
      <c r="I333" s="70" t="str">
        <f>IF(OR(ISBLANK(B333),ISBLANK(C333))=FALSE,VLOOKUP(C333,'Límites CartaControl'!$A$7:$H$13,7,FALSE),"")</f>
        <v/>
      </c>
      <c r="J333" s="48"/>
      <c r="K333" s="103"/>
      <c r="L333" s="83"/>
      <c r="M333" s="120"/>
    </row>
    <row r="334" spans="1:13" x14ac:dyDescent="0.25">
      <c r="A334" s="43">
        <v>324</v>
      </c>
      <c r="B334" s="78"/>
      <c r="C334" s="48"/>
      <c r="D334" s="48"/>
      <c r="E334" s="14" t="str">
        <f>IF(OR(ISBLANK(B334),ISBLANK(C334))=FALSE,VLOOKUP(C334,'Límites CartaControl'!$A$7:$H$13,2,FALSE),"")</f>
        <v/>
      </c>
      <c r="F334" s="14" t="str">
        <f>IF(OR(ISBLANK(B334),ISBLANK(C334))=FALSE,VLOOKUP(C334,'Límites CartaControl'!$A$7:$H$13,3,FALSE),"")</f>
        <v/>
      </c>
      <c r="G334" s="14" t="str">
        <f>IF(OR(ISBLANK(B334),ISBLANK(C334))=FALSE,VLOOKUP(C334,'Límites CartaControl'!$A$7:$H$13,4,FALSE),"")</f>
        <v/>
      </c>
      <c r="H334" s="14" t="str">
        <f>IF(OR(ISBLANK(B334),ISBLANK(C334))=FALSE,VLOOKUP(C334,'Límites CartaControl'!$A$7:$H$13,6,FALSE),"")</f>
        <v/>
      </c>
      <c r="I334" s="70" t="str">
        <f>IF(OR(ISBLANK(B334),ISBLANK(C334))=FALSE,VLOOKUP(C334,'Límites CartaControl'!$A$7:$H$13,7,FALSE),"")</f>
        <v/>
      </c>
      <c r="J334" s="48"/>
      <c r="K334" s="103"/>
      <c r="L334" s="83"/>
      <c r="M334" s="120"/>
    </row>
    <row r="335" spans="1:13" x14ac:dyDescent="0.25">
      <c r="A335" s="43">
        <v>325</v>
      </c>
      <c r="B335" s="78"/>
      <c r="C335" s="48"/>
      <c r="D335" s="48"/>
      <c r="E335" s="14" t="str">
        <f>IF(OR(ISBLANK(B335),ISBLANK(C335))=FALSE,VLOOKUP(C335,'Límites CartaControl'!$A$7:$H$13,2,FALSE),"")</f>
        <v/>
      </c>
      <c r="F335" s="14" t="str">
        <f>IF(OR(ISBLANK(B335),ISBLANK(C335))=FALSE,VLOOKUP(C335,'Límites CartaControl'!$A$7:$H$13,3,FALSE),"")</f>
        <v/>
      </c>
      <c r="G335" s="14" t="str">
        <f>IF(OR(ISBLANK(B335),ISBLANK(C335))=FALSE,VLOOKUP(C335,'Límites CartaControl'!$A$7:$H$13,4,FALSE),"")</f>
        <v/>
      </c>
      <c r="H335" s="14" t="str">
        <f>IF(OR(ISBLANK(B335),ISBLANK(C335))=FALSE,VLOOKUP(C335,'Límites CartaControl'!$A$7:$H$13,6,FALSE),"")</f>
        <v/>
      </c>
      <c r="I335" s="70" t="str">
        <f>IF(OR(ISBLANK(B335),ISBLANK(C335))=FALSE,VLOOKUP(C335,'Límites CartaControl'!$A$7:$H$13,7,FALSE),"")</f>
        <v/>
      </c>
      <c r="J335" s="48"/>
      <c r="K335" s="103"/>
      <c r="L335" s="83"/>
      <c r="M335" s="120"/>
    </row>
    <row r="336" spans="1:13" x14ac:dyDescent="0.25">
      <c r="A336" s="43">
        <v>326</v>
      </c>
      <c r="B336" s="78"/>
      <c r="C336" s="48"/>
      <c r="D336" s="48"/>
      <c r="E336" s="14" t="str">
        <f>IF(OR(ISBLANK(B336),ISBLANK(C336))=FALSE,VLOOKUP(C336,'Límites CartaControl'!$A$7:$H$13,2,FALSE),"")</f>
        <v/>
      </c>
      <c r="F336" s="14" t="str">
        <f>IF(OR(ISBLANK(B336),ISBLANK(C336))=FALSE,VLOOKUP(C336,'Límites CartaControl'!$A$7:$H$13,3,FALSE),"")</f>
        <v/>
      </c>
      <c r="G336" s="14" t="str">
        <f>IF(OR(ISBLANK(B336),ISBLANK(C336))=FALSE,VLOOKUP(C336,'Límites CartaControl'!$A$7:$H$13,4,FALSE),"")</f>
        <v/>
      </c>
      <c r="H336" s="14" t="str">
        <f>IF(OR(ISBLANK(B336),ISBLANK(C336))=FALSE,VLOOKUP(C336,'Límites CartaControl'!$A$7:$H$13,6,FALSE),"")</f>
        <v/>
      </c>
      <c r="I336" s="70" t="str">
        <f>IF(OR(ISBLANK(B336),ISBLANK(C336))=FALSE,VLOOKUP(C336,'Límites CartaControl'!$A$7:$H$13,7,FALSE),"")</f>
        <v/>
      </c>
      <c r="J336" s="48"/>
      <c r="K336" s="103"/>
      <c r="L336" s="83"/>
      <c r="M336" s="120"/>
    </row>
    <row r="337" spans="1:13" x14ac:dyDescent="0.25">
      <c r="A337" s="43">
        <v>327</v>
      </c>
      <c r="B337" s="78"/>
      <c r="C337" s="48"/>
      <c r="D337" s="48"/>
      <c r="E337" s="14" t="str">
        <f>IF(OR(ISBLANK(B337),ISBLANK(C337))=FALSE,VLOOKUP(C337,'Límites CartaControl'!$A$7:$H$13,2,FALSE),"")</f>
        <v/>
      </c>
      <c r="F337" s="14" t="str">
        <f>IF(OR(ISBLANK(B337),ISBLANK(C337))=FALSE,VLOOKUP(C337,'Límites CartaControl'!$A$7:$H$13,3,FALSE),"")</f>
        <v/>
      </c>
      <c r="G337" s="14" t="str">
        <f>IF(OR(ISBLANK(B337),ISBLANK(C337))=FALSE,VLOOKUP(C337,'Límites CartaControl'!$A$7:$H$13,4,FALSE),"")</f>
        <v/>
      </c>
      <c r="H337" s="14" t="str">
        <f>IF(OR(ISBLANK(B337),ISBLANK(C337))=FALSE,VLOOKUP(C337,'Límites CartaControl'!$A$7:$H$13,6,FALSE),"")</f>
        <v/>
      </c>
      <c r="I337" s="70" t="str">
        <f>IF(OR(ISBLANK(B337),ISBLANK(C337))=FALSE,VLOOKUP(C337,'Límites CartaControl'!$A$7:$H$13,7,FALSE),"")</f>
        <v/>
      </c>
      <c r="J337" s="48"/>
      <c r="K337" s="103"/>
      <c r="L337" s="83"/>
      <c r="M337" s="120"/>
    </row>
    <row r="338" spans="1:13" x14ac:dyDescent="0.25">
      <c r="A338" s="43">
        <v>328</v>
      </c>
      <c r="B338" s="78"/>
      <c r="C338" s="48"/>
      <c r="D338" s="48"/>
      <c r="E338" s="14" t="str">
        <f>IF(OR(ISBLANK(B338),ISBLANK(C338))=FALSE,VLOOKUP(C338,'Límites CartaControl'!$A$7:$H$13,2,FALSE),"")</f>
        <v/>
      </c>
      <c r="F338" s="14" t="str">
        <f>IF(OR(ISBLANK(B338),ISBLANK(C338))=FALSE,VLOOKUP(C338,'Límites CartaControl'!$A$7:$H$13,3,FALSE),"")</f>
        <v/>
      </c>
      <c r="G338" s="14" t="str">
        <f>IF(OR(ISBLANK(B338),ISBLANK(C338))=FALSE,VLOOKUP(C338,'Límites CartaControl'!$A$7:$H$13,4,FALSE),"")</f>
        <v/>
      </c>
      <c r="H338" s="14" t="str">
        <f>IF(OR(ISBLANK(B338),ISBLANK(C338))=FALSE,VLOOKUP(C338,'Límites CartaControl'!$A$7:$H$13,6,FALSE),"")</f>
        <v/>
      </c>
      <c r="I338" s="70" t="str">
        <f>IF(OR(ISBLANK(B338),ISBLANK(C338))=FALSE,VLOOKUP(C338,'Límites CartaControl'!$A$7:$H$13,7,FALSE),"")</f>
        <v/>
      </c>
      <c r="J338" s="48"/>
      <c r="K338" s="103"/>
      <c r="L338" s="83"/>
      <c r="M338" s="120"/>
    </row>
    <row r="339" spans="1:13" x14ac:dyDescent="0.25">
      <c r="A339" s="43">
        <v>329</v>
      </c>
      <c r="B339" s="78"/>
      <c r="C339" s="48"/>
      <c r="D339" s="48"/>
      <c r="E339" s="14" t="str">
        <f>IF(OR(ISBLANK(B339),ISBLANK(C339))=FALSE,VLOOKUP(C339,'Límites CartaControl'!$A$7:$H$13,2,FALSE),"")</f>
        <v/>
      </c>
      <c r="F339" s="14" t="str">
        <f>IF(OR(ISBLANK(B339),ISBLANK(C339))=FALSE,VLOOKUP(C339,'Límites CartaControl'!$A$7:$H$13,3,FALSE),"")</f>
        <v/>
      </c>
      <c r="G339" s="14" t="str">
        <f>IF(OR(ISBLANK(B339),ISBLANK(C339))=FALSE,VLOOKUP(C339,'Límites CartaControl'!$A$7:$H$13,4,FALSE),"")</f>
        <v/>
      </c>
      <c r="H339" s="14" t="str">
        <f>IF(OR(ISBLANK(B339),ISBLANK(C339))=FALSE,VLOOKUP(C339,'Límites CartaControl'!$A$7:$H$13,6,FALSE),"")</f>
        <v/>
      </c>
      <c r="I339" s="70" t="str">
        <f>IF(OR(ISBLANK(B339),ISBLANK(C339))=FALSE,VLOOKUP(C339,'Límites CartaControl'!$A$7:$H$13,7,FALSE),"")</f>
        <v/>
      </c>
      <c r="J339" s="48"/>
      <c r="K339" s="103"/>
      <c r="L339" s="83"/>
      <c r="M339" s="120"/>
    </row>
    <row r="340" spans="1:13" x14ac:dyDescent="0.25">
      <c r="A340" s="43">
        <v>330</v>
      </c>
      <c r="B340" s="78"/>
      <c r="C340" s="48"/>
      <c r="D340" s="48"/>
      <c r="E340" s="14" t="str">
        <f>IF(OR(ISBLANK(B340),ISBLANK(C340))=FALSE,VLOOKUP(C340,'Límites CartaControl'!$A$7:$H$13,2,FALSE),"")</f>
        <v/>
      </c>
      <c r="F340" s="14" t="str">
        <f>IF(OR(ISBLANK(B340),ISBLANK(C340))=FALSE,VLOOKUP(C340,'Límites CartaControl'!$A$7:$H$13,3,FALSE),"")</f>
        <v/>
      </c>
      <c r="G340" s="14" t="str">
        <f>IF(OR(ISBLANK(B340),ISBLANK(C340))=FALSE,VLOOKUP(C340,'Límites CartaControl'!$A$7:$H$13,4,FALSE),"")</f>
        <v/>
      </c>
      <c r="H340" s="14" t="str">
        <f>IF(OR(ISBLANK(B340),ISBLANK(C340))=FALSE,VLOOKUP(C340,'Límites CartaControl'!$A$7:$H$13,6,FALSE),"")</f>
        <v/>
      </c>
      <c r="I340" s="70" t="str">
        <f>IF(OR(ISBLANK(B340),ISBLANK(C340))=FALSE,VLOOKUP(C340,'Límites CartaControl'!$A$7:$H$13,7,FALSE),"")</f>
        <v/>
      </c>
      <c r="J340" s="48"/>
      <c r="K340" s="103"/>
      <c r="L340" s="83"/>
      <c r="M340" s="120"/>
    </row>
    <row r="341" spans="1:13" x14ac:dyDescent="0.25">
      <c r="A341" s="43">
        <v>331</v>
      </c>
      <c r="B341" s="78"/>
      <c r="C341" s="48"/>
      <c r="D341" s="48"/>
      <c r="E341" s="14" t="str">
        <f>IF(OR(ISBLANK(B341),ISBLANK(C341))=FALSE,VLOOKUP(C341,'Límites CartaControl'!$A$7:$H$13,2,FALSE),"")</f>
        <v/>
      </c>
      <c r="F341" s="14" t="str">
        <f>IF(OR(ISBLANK(B341),ISBLANK(C341))=FALSE,VLOOKUP(C341,'Límites CartaControl'!$A$7:$H$13,3,FALSE),"")</f>
        <v/>
      </c>
      <c r="G341" s="14" t="str">
        <f>IF(OR(ISBLANK(B341),ISBLANK(C341))=FALSE,VLOOKUP(C341,'Límites CartaControl'!$A$7:$H$13,4,FALSE),"")</f>
        <v/>
      </c>
      <c r="H341" s="14" t="str">
        <f>IF(OR(ISBLANK(B341),ISBLANK(C341))=FALSE,VLOOKUP(C341,'Límites CartaControl'!$A$7:$H$13,6,FALSE),"")</f>
        <v/>
      </c>
      <c r="I341" s="70" t="str">
        <f>IF(OR(ISBLANK(B341),ISBLANK(C341))=FALSE,VLOOKUP(C341,'Límites CartaControl'!$A$7:$H$13,7,FALSE),"")</f>
        <v/>
      </c>
      <c r="J341" s="48"/>
      <c r="K341" s="103"/>
      <c r="L341" s="83"/>
      <c r="M341" s="120"/>
    </row>
    <row r="342" spans="1:13" x14ac:dyDescent="0.25">
      <c r="A342" s="43">
        <v>332</v>
      </c>
      <c r="B342" s="78"/>
      <c r="C342" s="48"/>
      <c r="D342" s="48"/>
      <c r="E342" s="14" t="str">
        <f>IF(OR(ISBLANK(B342),ISBLANK(C342))=FALSE,VLOOKUP(C342,'Límites CartaControl'!$A$7:$H$13,2,FALSE),"")</f>
        <v/>
      </c>
      <c r="F342" s="14" t="str">
        <f>IF(OR(ISBLANK(B342),ISBLANK(C342))=FALSE,VLOOKUP(C342,'Límites CartaControl'!$A$7:$H$13,3,FALSE),"")</f>
        <v/>
      </c>
      <c r="G342" s="14" t="str">
        <f>IF(OR(ISBLANK(B342),ISBLANK(C342))=FALSE,VLOOKUP(C342,'Límites CartaControl'!$A$7:$H$13,4,FALSE),"")</f>
        <v/>
      </c>
      <c r="H342" s="14" t="str">
        <f>IF(OR(ISBLANK(B342),ISBLANK(C342))=FALSE,VLOOKUP(C342,'Límites CartaControl'!$A$7:$H$13,6,FALSE),"")</f>
        <v/>
      </c>
      <c r="I342" s="70" t="str">
        <f>IF(OR(ISBLANK(B342),ISBLANK(C342))=FALSE,VLOOKUP(C342,'Límites CartaControl'!$A$7:$H$13,7,FALSE),"")</f>
        <v/>
      </c>
      <c r="J342" s="48"/>
      <c r="K342" s="103"/>
      <c r="L342" s="83"/>
      <c r="M342" s="120"/>
    </row>
    <row r="343" spans="1:13" x14ac:dyDescent="0.25">
      <c r="A343" s="43">
        <v>333</v>
      </c>
      <c r="B343" s="78"/>
      <c r="C343" s="48"/>
      <c r="D343" s="48"/>
      <c r="E343" s="14" t="str">
        <f>IF(OR(ISBLANK(B343),ISBLANK(C343))=FALSE,VLOOKUP(C343,'Límites CartaControl'!$A$7:$H$13,2,FALSE),"")</f>
        <v/>
      </c>
      <c r="F343" s="14" t="str">
        <f>IF(OR(ISBLANK(B343),ISBLANK(C343))=FALSE,VLOOKUP(C343,'Límites CartaControl'!$A$7:$H$13,3,FALSE),"")</f>
        <v/>
      </c>
      <c r="G343" s="14" t="str">
        <f>IF(OR(ISBLANK(B343),ISBLANK(C343))=FALSE,VLOOKUP(C343,'Límites CartaControl'!$A$7:$H$13,4,FALSE),"")</f>
        <v/>
      </c>
      <c r="H343" s="14" t="str">
        <f>IF(OR(ISBLANK(B343),ISBLANK(C343))=FALSE,VLOOKUP(C343,'Límites CartaControl'!$A$7:$H$13,6,FALSE),"")</f>
        <v/>
      </c>
      <c r="I343" s="70" t="str">
        <f>IF(OR(ISBLANK(B343),ISBLANK(C343))=FALSE,VLOOKUP(C343,'Límites CartaControl'!$A$7:$H$13,7,FALSE),"")</f>
        <v/>
      </c>
      <c r="J343" s="48"/>
      <c r="K343" s="103"/>
      <c r="L343" s="83"/>
      <c r="M343" s="120"/>
    </row>
    <row r="344" spans="1:13" x14ac:dyDescent="0.25">
      <c r="A344" s="43">
        <v>334</v>
      </c>
      <c r="B344" s="78"/>
      <c r="C344" s="48"/>
      <c r="D344" s="48"/>
      <c r="E344" s="14" t="str">
        <f>IF(OR(ISBLANK(B344),ISBLANK(C344))=FALSE,VLOOKUP(C344,'Límites CartaControl'!$A$7:$H$13,2,FALSE),"")</f>
        <v/>
      </c>
      <c r="F344" s="14" t="str">
        <f>IF(OR(ISBLANK(B344),ISBLANK(C344))=FALSE,VLOOKUP(C344,'Límites CartaControl'!$A$7:$H$13,3,FALSE),"")</f>
        <v/>
      </c>
      <c r="G344" s="14" t="str">
        <f>IF(OR(ISBLANK(B344),ISBLANK(C344))=FALSE,VLOOKUP(C344,'Límites CartaControl'!$A$7:$H$13,4,FALSE),"")</f>
        <v/>
      </c>
      <c r="H344" s="14" t="str">
        <f>IF(OR(ISBLANK(B344),ISBLANK(C344))=FALSE,VLOOKUP(C344,'Límites CartaControl'!$A$7:$H$13,6,FALSE),"")</f>
        <v/>
      </c>
      <c r="I344" s="70" t="str">
        <f>IF(OR(ISBLANK(B344),ISBLANK(C344))=FALSE,VLOOKUP(C344,'Límites CartaControl'!$A$7:$H$13,7,FALSE),"")</f>
        <v/>
      </c>
      <c r="J344" s="48"/>
      <c r="K344" s="103"/>
      <c r="L344" s="83"/>
      <c r="M344" s="120"/>
    </row>
    <row r="345" spans="1:13" x14ac:dyDescent="0.25">
      <c r="A345" s="43">
        <v>335</v>
      </c>
      <c r="B345" s="78"/>
      <c r="C345" s="48"/>
      <c r="D345" s="48"/>
      <c r="E345" s="14" t="str">
        <f>IF(OR(ISBLANK(B345),ISBLANK(C345))=FALSE,VLOOKUP(C345,'Límites CartaControl'!$A$7:$H$13,2,FALSE),"")</f>
        <v/>
      </c>
      <c r="F345" s="14" t="str">
        <f>IF(OR(ISBLANK(B345),ISBLANK(C345))=FALSE,VLOOKUP(C345,'Límites CartaControl'!$A$7:$H$13,3,FALSE),"")</f>
        <v/>
      </c>
      <c r="G345" s="14" t="str">
        <f>IF(OR(ISBLANK(B345),ISBLANK(C345))=FALSE,VLOOKUP(C345,'Límites CartaControl'!$A$7:$H$13,4,FALSE),"")</f>
        <v/>
      </c>
      <c r="H345" s="14" t="str">
        <f>IF(OR(ISBLANK(B345),ISBLANK(C345))=FALSE,VLOOKUP(C345,'Límites CartaControl'!$A$7:$H$13,6,FALSE),"")</f>
        <v/>
      </c>
      <c r="I345" s="70" t="str">
        <f>IF(OR(ISBLANK(B345),ISBLANK(C345))=FALSE,VLOOKUP(C345,'Límites CartaControl'!$A$7:$H$13,7,FALSE),"")</f>
        <v/>
      </c>
      <c r="J345" s="48"/>
      <c r="K345" s="103"/>
      <c r="L345" s="83"/>
      <c r="M345" s="120"/>
    </row>
    <row r="346" spans="1:13" x14ac:dyDescent="0.25">
      <c r="A346" s="43">
        <v>336</v>
      </c>
      <c r="B346" s="78"/>
      <c r="C346" s="48"/>
      <c r="D346" s="48"/>
      <c r="E346" s="14" t="str">
        <f>IF(OR(ISBLANK(B346),ISBLANK(C346))=FALSE,VLOOKUP(C346,'Límites CartaControl'!$A$7:$H$13,2,FALSE),"")</f>
        <v/>
      </c>
      <c r="F346" s="14" t="str">
        <f>IF(OR(ISBLANK(B346),ISBLANK(C346))=FALSE,VLOOKUP(C346,'Límites CartaControl'!$A$7:$H$13,3,FALSE),"")</f>
        <v/>
      </c>
      <c r="G346" s="14" t="str">
        <f>IF(OR(ISBLANK(B346),ISBLANK(C346))=FALSE,VLOOKUP(C346,'Límites CartaControl'!$A$7:$H$13,4,FALSE),"")</f>
        <v/>
      </c>
      <c r="H346" s="14" t="str">
        <f>IF(OR(ISBLANK(B346),ISBLANK(C346))=FALSE,VLOOKUP(C346,'Límites CartaControl'!$A$7:$H$13,6,FALSE),"")</f>
        <v/>
      </c>
      <c r="I346" s="70" t="str">
        <f>IF(OR(ISBLANK(B346),ISBLANK(C346))=FALSE,VLOOKUP(C346,'Límites CartaControl'!$A$7:$H$13,7,FALSE),"")</f>
        <v/>
      </c>
      <c r="J346" s="48"/>
      <c r="K346" s="103"/>
      <c r="L346" s="83"/>
      <c r="M346" s="120"/>
    </row>
    <row r="347" spans="1:13" x14ac:dyDescent="0.25">
      <c r="A347" s="43">
        <v>337</v>
      </c>
      <c r="B347" s="78"/>
      <c r="C347" s="48"/>
      <c r="D347" s="48"/>
      <c r="E347" s="14" t="str">
        <f>IF(OR(ISBLANK(B347),ISBLANK(C347))=FALSE,VLOOKUP(C347,'Límites CartaControl'!$A$7:$H$13,2,FALSE),"")</f>
        <v/>
      </c>
      <c r="F347" s="14" t="str">
        <f>IF(OR(ISBLANK(B347),ISBLANK(C347))=FALSE,VLOOKUP(C347,'Límites CartaControl'!$A$7:$H$13,3,FALSE),"")</f>
        <v/>
      </c>
      <c r="G347" s="14" t="str">
        <f>IF(OR(ISBLANK(B347),ISBLANK(C347))=FALSE,VLOOKUP(C347,'Límites CartaControl'!$A$7:$H$13,4,FALSE),"")</f>
        <v/>
      </c>
      <c r="H347" s="14" t="str">
        <f>IF(OR(ISBLANK(B347),ISBLANK(C347))=FALSE,VLOOKUP(C347,'Límites CartaControl'!$A$7:$H$13,6,FALSE),"")</f>
        <v/>
      </c>
      <c r="I347" s="70" t="str">
        <f>IF(OR(ISBLANK(B347),ISBLANK(C347))=FALSE,VLOOKUP(C347,'Límites CartaControl'!$A$7:$H$13,7,FALSE),"")</f>
        <v/>
      </c>
      <c r="J347" s="48"/>
      <c r="K347" s="103"/>
      <c r="L347" s="83"/>
      <c r="M347" s="120"/>
    </row>
    <row r="348" spans="1:13" x14ac:dyDescent="0.25">
      <c r="A348" s="43">
        <v>338</v>
      </c>
      <c r="B348" s="78"/>
      <c r="C348" s="48"/>
      <c r="D348" s="48"/>
      <c r="E348" s="14" t="str">
        <f>IF(OR(ISBLANK(B348),ISBLANK(C348))=FALSE,VLOOKUP(C348,'Límites CartaControl'!$A$7:$H$13,2,FALSE),"")</f>
        <v/>
      </c>
      <c r="F348" s="14" t="str">
        <f>IF(OR(ISBLANK(B348),ISBLANK(C348))=FALSE,VLOOKUP(C348,'Límites CartaControl'!$A$7:$H$13,3,FALSE),"")</f>
        <v/>
      </c>
      <c r="G348" s="14" t="str">
        <f>IF(OR(ISBLANK(B348),ISBLANK(C348))=FALSE,VLOOKUP(C348,'Límites CartaControl'!$A$7:$H$13,4,FALSE),"")</f>
        <v/>
      </c>
      <c r="H348" s="14" t="str">
        <f>IF(OR(ISBLANK(B348),ISBLANK(C348))=FALSE,VLOOKUP(C348,'Límites CartaControl'!$A$7:$H$13,6,FALSE),"")</f>
        <v/>
      </c>
      <c r="I348" s="70" t="str">
        <f>IF(OR(ISBLANK(B348),ISBLANK(C348))=FALSE,VLOOKUP(C348,'Límites CartaControl'!$A$7:$H$13,7,FALSE),"")</f>
        <v/>
      </c>
      <c r="J348" s="48"/>
      <c r="K348" s="103"/>
      <c r="L348" s="83"/>
      <c r="M348" s="120"/>
    </row>
    <row r="349" spans="1:13" x14ac:dyDescent="0.25">
      <c r="A349" s="43">
        <v>339</v>
      </c>
      <c r="B349" s="78"/>
      <c r="C349" s="48"/>
      <c r="D349" s="48"/>
      <c r="E349" s="14" t="str">
        <f>IF(OR(ISBLANK(B349),ISBLANK(C349))=FALSE,VLOOKUP(C349,'Límites CartaControl'!$A$7:$H$13,2,FALSE),"")</f>
        <v/>
      </c>
      <c r="F349" s="14" t="str">
        <f>IF(OR(ISBLANK(B349),ISBLANK(C349))=FALSE,VLOOKUP(C349,'Límites CartaControl'!$A$7:$H$13,3,FALSE),"")</f>
        <v/>
      </c>
      <c r="G349" s="14" t="str">
        <f>IF(OR(ISBLANK(B349),ISBLANK(C349))=FALSE,VLOOKUP(C349,'Límites CartaControl'!$A$7:$H$13,4,FALSE),"")</f>
        <v/>
      </c>
      <c r="H349" s="14" t="str">
        <f>IF(OR(ISBLANK(B349),ISBLANK(C349))=FALSE,VLOOKUP(C349,'Límites CartaControl'!$A$7:$H$13,6,FALSE),"")</f>
        <v/>
      </c>
      <c r="I349" s="70" t="str">
        <f>IF(OR(ISBLANK(B349),ISBLANK(C349))=FALSE,VLOOKUP(C349,'Límites CartaControl'!$A$7:$H$13,7,FALSE),"")</f>
        <v/>
      </c>
      <c r="J349" s="48"/>
      <c r="K349" s="103"/>
      <c r="L349" s="83"/>
      <c r="M349" s="120"/>
    </row>
    <row r="350" spans="1:13" x14ac:dyDescent="0.25">
      <c r="A350" s="43">
        <v>340</v>
      </c>
      <c r="B350" s="78"/>
      <c r="C350" s="48"/>
      <c r="D350" s="48"/>
      <c r="E350" s="14" t="str">
        <f>IF(OR(ISBLANK(B350),ISBLANK(C350))=FALSE,VLOOKUP(C350,'Límites CartaControl'!$A$7:$H$13,2,FALSE),"")</f>
        <v/>
      </c>
      <c r="F350" s="14" t="str">
        <f>IF(OR(ISBLANK(B350),ISBLANK(C350))=FALSE,VLOOKUP(C350,'Límites CartaControl'!$A$7:$H$13,3,FALSE),"")</f>
        <v/>
      </c>
      <c r="G350" s="14" t="str">
        <f>IF(OR(ISBLANK(B350),ISBLANK(C350))=FALSE,VLOOKUP(C350,'Límites CartaControl'!$A$7:$H$13,4,FALSE),"")</f>
        <v/>
      </c>
      <c r="H350" s="14" t="str">
        <f>IF(OR(ISBLANK(B350),ISBLANK(C350))=FALSE,VLOOKUP(C350,'Límites CartaControl'!$A$7:$H$13,6,FALSE),"")</f>
        <v/>
      </c>
      <c r="I350" s="70" t="str">
        <f>IF(OR(ISBLANK(B350),ISBLANK(C350))=FALSE,VLOOKUP(C350,'Límites CartaControl'!$A$7:$H$13,7,FALSE),"")</f>
        <v/>
      </c>
      <c r="J350" s="48"/>
      <c r="K350" s="103"/>
      <c r="L350" s="83"/>
      <c r="M350" s="120"/>
    </row>
    <row r="351" spans="1:13" x14ac:dyDescent="0.25">
      <c r="A351" s="43">
        <v>341</v>
      </c>
      <c r="B351" s="78"/>
      <c r="C351" s="48"/>
      <c r="D351" s="48"/>
      <c r="E351" s="14" t="str">
        <f>IF(OR(ISBLANK(B351),ISBLANK(C351))=FALSE,VLOOKUP(C351,'Límites CartaControl'!$A$7:$H$13,2,FALSE),"")</f>
        <v/>
      </c>
      <c r="F351" s="14" t="str">
        <f>IF(OR(ISBLANK(B351),ISBLANK(C351))=FALSE,VLOOKUP(C351,'Límites CartaControl'!$A$7:$H$13,3,FALSE),"")</f>
        <v/>
      </c>
      <c r="G351" s="14" t="str">
        <f>IF(OR(ISBLANK(B351),ISBLANK(C351))=FALSE,VLOOKUP(C351,'Límites CartaControl'!$A$7:$H$13,4,FALSE),"")</f>
        <v/>
      </c>
      <c r="H351" s="14" t="str">
        <f>IF(OR(ISBLANK(B351),ISBLANK(C351))=FALSE,VLOOKUP(C351,'Límites CartaControl'!$A$7:$H$13,6,FALSE),"")</f>
        <v/>
      </c>
      <c r="I351" s="70" t="str">
        <f>IF(OR(ISBLANK(B351),ISBLANK(C351))=FALSE,VLOOKUP(C351,'Límites CartaControl'!$A$7:$H$13,7,FALSE),"")</f>
        <v/>
      </c>
      <c r="J351" s="48"/>
      <c r="K351" s="103"/>
      <c r="L351" s="83"/>
      <c r="M351" s="120"/>
    </row>
    <row r="352" spans="1:13" x14ac:dyDescent="0.25">
      <c r="A352" s="43">
        <v>342</v>
      </c>
      <c r="B352" s="78"/>
      <c r="C352" s="48"/>
      <c r="D352" s="48"/>
      <c r="E352" s="14" t="str">
        <f>IF(OR(ISBLANK(B352),ISBLANK(C352))=FALSE,VLOOKUP(C352,'Límites CartaControl'!$A$7:$H$13,2,FALSE),"")</f>
        <v/>
      </c>
      <c r="F352" s="14" t="str">
        <f>IF(OR(ISBLANK(B352),ISBLANK(C352))=FALSE,VLOOKUP(C352,'Límites CartaControl'!$A$7:$H$13,3,FALSE),"")</f>
        <v/>
      </c>
      <c r="G352" s="14" t="str">
        <f>IF(OR(ISBLANK(B352),ISBLANK(C352))=FALSE,VLOOKUP(C352,'Límites CartaControl'!$A$7:$H$13,4,FALSE),"")</f>
        <v/>
      </c>
      <c r="H352" s="14" t="str">
        <f>IF(OR(ISBLANK(B352),ISBLANK(C352))=FALSE,VLOOKUP(C352,'Límites CartaControl'!$A$7:$H$13,6,FALSE),"")</f>
        <v/>
      </c>
      <c r="I352" s="70" t="str">
        <f>IF(OR(ISBLANK(B352),ISBLANK(C352))=FALSE,VLOOKUP(C352,'Límites CartaControl'!$A$7:$H$13,7,FALSE),"")</f>
        <v/>
      </c>
      <c r="J352" s="48"/>
      <c r="K352" s="103"/>
      <c r="L352" s="83"/>
      <c r="M352" s="120"/>
    </row>
    <row r="353" spans="1:13" x14ac:dyDescent="0.25">
      <c r="A353" s="43">
        <v>343</v>
      </c>
      <c r="B353" s="78"/>
      <c r="C353" s="48"/>
      <c r="D353" s="48"/>
      <c r="E353" s="14" t="str">
        <f>IF(OR(ISBLANK(B353),ISBLANK(C353))=FALSE,VLOOKUP(C353,'Límites CartaControl'!$A$7:$H$13,2,FALSE),"")</f>
        <v/>
      </c>
      <c r="F353" s="14" t="str">
        <f>IF(OR(ISBLANK(B353),ISBLANK(C353))=FALSE,VLOOKUP(C353,'Límites CartaControl'!$A$7:$H$13,3,FALSE),"")</f>
        <v/>
      </c>
      <c r="G353" s="14" t="str">
        <f>IF(OR(ISBLANK(B353),ISBLANK(C353))=FALSE,VLOOKUP(C353,'Límites CartaControl'!$A$7:$H$13,4,FALSE),"")</f>
        <v/>
      </c>
      <c r="H353" s="14" t="str">
        <f>IF(OR(ISBLANK(B353),ISBLANK(C353))=FALSE,VLOOKUP(C353,'Límites CartaControl'!$A$7:$H$13,6,FALSE),"")</f>
        <v/>
      </c>
      <c r="I353" s="70" t="str">
        <f>IF(OR(ISBLANK(B353),ISBLANK(C353))=FALSE,VLOOKUP(C353,'Límites CartaControl'!$A$7:$H$13,7,FALSE),"")</f>
        <v/>
      </c>
      <c r="J353" s="48"/>
      <c r="K353" s="103"/>
      <c r="L353" s="83"/>
      <c r="M353" s="120"/>
    </row>
    <row r="354" spans="1:13" x14ac:dyDescent="0.25">
      <c r="A354" s="43">
        <v>344</v>
      </c>
      <c r="B354" s="78"/>
      <c r="C354" s="48"/>
      <c r="D354" s="48"/>
      <c r="E354" s="14" t="str">
        <f>IF(OR(ISBLANK(B354),ISBLANK(C354))=FALSE,VLOOKUP(C354,'Límites CartaControl'!$A$7:$H$13,2,FALSE),"")</f>
        <v/>
      </c>
      <c r="F354" s="14" t="str">
        <f>IF(OR(ISBLANK(B354),ISBLANK(C354))=FALSE,VLOOKUP(C354,'Límites CartaControl'!$A$7:$H$13,3,FALSE),"")</f>
        <v/>
      </c>
      <c r="G354" s="14" t="str">
        <f>IF(OR(ISBLANK(B354),ISBLANK(C354))=FALSE,VLOOKUP(C354,'Límites CartaControl'!$A$7:$H$13,4,FALSE),"")</f>
        <v/>
      </c>
      <c r="H354" s="14" t="str">
        <f>IF(OR(ISBLANK(B354),ISBLANK(C354))=FALSE,VLOOKUP(C354,'Límites CartaControl'!$A$7:$H$13,6,FALSE),"")</f>
        <v/>
      </c>
      <c r="I354" s="70" t="str">
        <f>IF(OR(ISBLANK(B354),ISBLANK(C354))=FALSE,VLOOKUP(C354,'Límites CartaControl'!$A$7:$H$13,7,FALSE),"")</f>
        <v/>
      </c>
      <c r="J354" s="48"/>
      <c r="K354" s="103"/>
      <c r="L354" s="83"/>
      <c r="M354" s="120"/>
    </row>
    <row r="355" spans="1:13" x14ac:dyDescent="0.25">
      <c r="A355" s="43">
        <v>345</v>
      </c>
      <c r="B355" s="78"/>
      <c r="C355" s="48"/>
      <c r="D355" s="48"/>
      <c r="E355" s="14" t="str">
        <f>IF(OR(ISBLANK(B355),ISBLANK(C355))=FALSE,VLOOKUP(C355,'Límites CartaControl'!$A$7:$H$13,2,FALSE),"")</f>
        <v/>
      </c>
      <c r="F355" s="14" t="str">
        <f>IF(OR(ISBLANK(B355),ISBLANK(C355))=FALSE,VLOOKUP(C355,'Límites CartaControl'!$A$7:$H$13,3,FALSE),"")</f>
        <v/>
      </c>
      <c r="G355" s="14" t="str">
        <f>IF(OR(ISBLANK(B355),ISBLANK(C355))=FALSE,VLOOKUP(C355,'Límites CartaControl'!$A$7:$H$13,4,FALSE),"")</f>
        <v/>
      </c>
      <c r="H355" s="14" t="str">
        <f>IF(OR(ISBLANK(B355),ISBLANK(C355))=FALSE,VLOOKUP(C355,'Límites CartaControl'!$A$7:$H$13,6,FALSE),"")</f>
        <v/>
      </c>
      <c r="I355" s="70" t="str">
        <f>IF(OR(ISBLANK(B355),ISBLANK(C355))=FALSE,VLOOKUP(C355,'Límites CartaControl'!$A$7:$H$13,7,FALSE),"")</f>
        <v/>
      </c>
      <c r="J355" s="48"/>
      <c r="K355" s="103"/>
      <c r="L355" s="83"/>
      <c r="M355" s="120"/>
    </row>
    <row r="356" spans="1:13" x14ac:dyDescent="0.25">
      <c r="A356" s="43">
        <v>346</v>
      </c>
      <c r="B356" s="78"/>
      <c r="C356" s="48"/>
      <c r="D356" s="48"/>
      <c r="E356" s="14" t="str">
        <f>IF(OR(ISBLANK(B356),ISBLANK(C356))=FALSE,VLOOKUP(C356,'Límites CartaControl'!$A$7:$H$13,2,FALSE),"")</f>
        <v/>
      </c>
      <c r="F356" s="14" t="str">
        <f>IF(OR(ISBLANK(B356),ISBLANK(C356))=FALSE,VLOOKUP(C356,'Límites CartaControl'!$A$7:$H$13,3,FALSE),"")</f>
        <v/>
      </c>
      <c r="G356" s="14" t="str">
        <f>IF(OR(ISBLANK(B356),ISBLANK(C356))=FALSE,VLOOKUP(C356,'Límites CartaControl'!$A$7:$H$13,4,FALSE),"")</f>
        <v/>
      </c>
      <c r="H356" s="14" t="str">
        <f>IF(OR(ISBLANK(B356),ISBLANK(C356))=FALSE,VLOOKUP(C356,'Límites CartaControl'!$A$7:$H$13,6,FALSE),"")</f>
        <v/>
      </c>
      <c r="I356" s="70" t="str">
        <f>IF(OR(ISBLANK(B356),ISBLANK(C356))=FALSE,VLOOKUP(C356,'Límites CartaControl'!$A$7:$H$13,7,FALSE),"")</f>
        <v/>
      </c>
      <c r="J356" s="48"/>
      <c r="K356" s="103"/>
      <c r="L356" s="83"/>
      <c r="M356" s="120"/>
    </row>
    <row r="357" spans="1:13" x14ac:dyDescent="0.25">
      <c r="A357" s="43">
        <v>347</v>
      </c>
      <c r="B357" s="78"/>
      <c r="C357" s="48"/>
      <c r="D357" s="48"/>
      <c r="E357" s="14" t="str">
        <f>IF(OR(ISBLANK(B357),ISBLANK(C357))=FALSE,VLOOKUP(C357,'Límites CartaControl'!$A$7:$H$13,2,FALSE),"")</f>
        <v/>
      </c>
      <c r="F357" s="14" t="str">
        <f>IF(OR(ISBLANK(B357),ISBLANK(C357))=FALSE,VLOOKUP(C357,'Límites CartaControl'!$A$7:$H$13,3,FALSE),"")</f>
        <v/>
      </c>
      <c r="G357" s="14" t="str">
        <f>IF(OR(ISBLANK(B357),ISBLANK(C357))=FALSE,VLOOKUP(C357,'Límites CartaControl'!$A$7:$H$13,4,FALSE),"")</f>
        <v/>
      </c>
      <c r="H357" s="14" t="str">
        <f>IF(OR(ISBLANK(B357),ISBLANK(C357))=FALSE,VLOOKUP(C357,'Límites CartaControl'!$A$7:$H$13,6,FALSE),"")</f>
        <v/>
      </c>
      <c r="I357" s="70" t="str">
        <f>IF(OR(ISBLANK(B357),ISBLANK(C357))=FALSE,VLOOKUP(C357,'Límites CartaControl'!$A$7:$H$13,7,FALSE),"")</f>
        <v/>
      </c>
      <c r="J357" s="48"/>
      <c r="K357" s="103"/>
      <c r="L357" s="83"/>
      <c r="M357" s="120"/>
    </row>
    <row r="358" spans="1:13" x14ac:dyDescent="0.25">
      <c r="A358" s="43">
        <v>348</v>
      </c>
      <c r="B358" s="78"/>
      <c r="C358" s="48"/>
      <c r="D358" s="48"/>
      <c r="E358" s="14" t="str">
        <f>IF(OR(ISBLANK(B358),ISBLANK(C358))=FALSE,VLOOKUP(C358,'Límites CartaControl'!$A$7:$H$13,2,FALSE),"")</f>
        <v/>
      </c>
      <c r="F358" s="14" t="str">
        <f>IF(OR(ISBLANK(B358),ISBLANK(C358))=FALSE,VLOOKUP(C358,'Límites CartaControl'!$A$7:$H$13,3,FALSE),"")</f>
        <v/>
      </c>
      <c r="G358" s="14" t="str">
        <f>IF(OR(ISBLANK(B358),ISBLANK(C358))=FALSE,VLOOKUP(C358,'Límites CartaControl'!$A$7:$H$13,4,FALSE),"")</f>
        <v/>
      </c>
      <c r="H358" s="14" t="str">
        <f>IF(OR(ISBLANK(B358),ISBLANK(C358))=FALSE,VLOOKUP(C358,'Límites CartaControl'!$A$7:$H$13,6,FALSE),"")</f>
        <v/>
      </c>
      <c r="I358" s="70" t="str">
        <f>IF(OR(ISBLANK(B358),ISBLANK(C358))=FALSE,VLOOKUP(C358,'Límites CartaControl'!$A$7:$H$13,7,FALSE),"")</f>
        <v/>
      </c>
      <c r="J358" s="48"/>
      <c r="K358" s="103"/>
      <c r="L358" s="83"/>
      <c r="M358" s="120"/>
    </row>
    <row r="359" spans="1:13" x14ac:dyDescent="0.25">
      <c r="A359" s="43">
        <v>349</v>
      </c>
      <c r="B359" s="78"/>
      <c r="C359" s="48"/>
      <c r="D359" s="48"/>
      <c r="E359" s="14" t="str">
        <f>IF(OR(ISBLANK(B359),ISBLANK(C359))=FALSE,VLOOKUP(C359,'Límites CartaControl'!$A$7:$H$13,2,FALSE),"")</f>
        <v/>
      </c>
      <c r="F359" s="14" t="str">
        <f>IF(OR(ISBLANK(B359),ISBLANK(C359))=FALSE,VLOOKUP(C359,'Límites CartaControl'!$A$7:$H$13,3,FALSE),"")</f>
        <v/>
      </c>
      <c r="G359" s="14" t="str">
        <f>IF(OR(ISBLANK(B359),ISBLANK(C359))=FALSE,VLOOKUP(C359,'Límites CartaControl'!$A$7:$H$13,4,FALSE),"")</f>
        <v/>
      </c>
      <c r="H359" s="14" t="str">
        <f>IF(OR(ISBLANK(B359),ISBLANK(C359))=FALSE,VLOOKUP(C359,'Límites CartaControl'!$A$7:$H$13,6,FALSE),"")</f>
        <v/>
      </c>
      <c r="I359" s="70" t="str">
        <f>IF(OR(ISBLANK(B359),ISBLANK(C359))=FALSE,VLOOKUP(C359,'Límites CartaControl'!$A$7:$H$13,7,FALSE),"")</f>
        <v/>
      </c>
      <c r="J359" s="48"/>
      <c r="K359" s="103"/>
      <c r="L359" s="83"/>
      <c r="M359" s="120"/>
    </row>
    <row r="360" spans="1:13" x14ac:dyDescent="0.25">
      <c r="A360" s="43">
        <v>350</v>
      </c>
      <c r="B360" s="78"/>
      <c r="C360" s="48"/>
      <c r="D360" s="48"/>
      <c r="E360" s="14" t="str">
        <f>IF(OR(ISBLANK(B360),ISBLANK(C360))=FALSE,VLOOKUP(C360,'Límites CartaControl'!$A$7:$H$13,2,FALSE),"")</f>
        <v/>
      </c>
      <c r="F360" s="14" t="str">
        <f>IF(OR(ISBLANK(B360),ISBLANK(C360))=FALSE,VLOOKUP(C360,'Límites CartaControl'!$A$7:$H$13,3,FALSE),"")</f>
        <v/>
      </c>
      <c r="G360" s="14" t="str">
        <f>IF(OR(ISBLANK(B360),ISBLANK(C360))=FALSE,VLOOKUP(C360,'Límites CartaControl'!$A$7:$H$13,4,FALSE),"")</f>
        <v/>
      </c>
      <c r="H360" s="14" t="str">
        <f>IF(OR(ISBLANK(B360),ISBLANK(C360))=FALSE,VLOOKUP(C360,'Límites CartaControl'!$A$7:$H$13,6,FALSE),"")</f>
        <v/>
      </c>
      <c r="I360" s="70" t="str">
        <f>IF(OR(ISBLANK(B360),ISBLANK(C360))=FALSE,VLOOKUP(C360,'Límites CartaControl'!$A$7:$H$13,7,FALSE),"")</f>
        <v/>
      </c>
      <c r="J360" s="48"/>
      <c r="K360" s="103"/>
      <c r="L360" s="83"/>
      <c r="M360" s="120"/>
    </row>
    <row r="361" spans="1:13" x14ac:dyDescent="0.25">
      <c r="A361" s="43">
        <v>351</v>
      </c>
      <c r="B361" s="78"/>
      <c r="C361" s="48"/>
      <c r="D361" s="48"/>
      <c r="E361" s="14" t="str">
        <f>IF(OR(ISBLANK(B361),ISBLANK(C361))=FALSE,VLOOKUP(C361,'Límites CartaControl'!$A$7:$H$13,2,FALSE),"")</f>
        <v/>
      </c>
      <c r="F361" s="14" t="str">
        <f>IF(OR(ISBLANK(B361),ISBLANK(C361))=FALSE,VLOOKUP(C361,'Límites CartaControl'!$A$7:$H$13,3,FALSE),"")</f>
        <v/>
      </c>
      <c r="G361" s="14" t="str">
        <f>IF(OR(ISBLANK(B361),ISBLANK(C361))=FALSE,VLOOKUP(C361,'Límites CartaControl'!$A$7:$H$13,4,FALSE),"")</f>
        <v/>
      </c>
      <c r="H361" s="14" t="str">
        <f>IF(OR(ISBLANK(B361),ISBLANK(C361))=FALSE,VLOOKUP(C361,'Límites CartaControl'!$A$7:$H$13,6,FALSE),"")</f>
        <v/>
      </c>
      <c r="I361" s="70" t="str">
        <f>IF(OR(ISBLANK(B361),ISBLANK(C361))=FALSE,VLOOKUP(C361,'Límites CartaControl'!$A$7:$H$13,7,FALSE),"")</f>
        <v/>
      </c>
      <c r="J361" s="48"/>
      <c r="K361" s="103"/>
      <c r="L361" s="83"/>
      <c r="M361" s="120"/>
    </row>
    <row r="362" spans="1:13" x14ac:dyDescent="0.25">
      <c r="A362" s="43">
        <v>352</v>
      </c>
      <c r="B362" s="78"/>
      <c r="C362" s="48"/>
      <c r="D362" s="48"/>
      <c r="E362" s="14" t="str">
        <f>IF(OR(ISBLANK(B362),ISBLANK(C362))=FALSE,VLOOKUP(C362,'Límites CartaControl'!$A$7:$H$13,2,FALSE),"")</f>
        <v/>
      </c>
      <c r="F362" s="14" t="str">
        <f>IF(OR(ISBLANK(B362),ISBLANK(C362))=FALSE,VLOOKUP(C362,'Límites CartaControl'!$A$7:$H$13,3,FALSE),"")</f>
        <v/>
      </c>
      <c r="G362" s="14" t="str">
        <f>IF(OR(ISBLANK(B362),ISBLANK(C362))=FALSE,VLOOKUP(C362,'Límites CartaControl'!$A$7:$H$13,4,FALSE),"")</f>
        <v/>
      </c>
      <c r="H362" s="14" t="str">
        <f>IF(OR(ISBLANK(B362),ISBLANK(C362))=FALSE,VLOOKUP(C362,'Límites CartaControl'!$A$7:$H$13,6,FALSE),"")</f>
        <v/>
      </c>
      <c r="I362" s="70" t="str">
        <f>IF(OR(ISBLANK(B362),ISBLANK(C362))=FALSE,VLOOKUP(C362,'Límites CartaControl'!$A$7:$H$13,7,FALSE),"")</f>
        <v/>
      </c>
      <c r="J362" s="48"/>
      <c r="K362" s="103"/>
      <c r="L362" s="83"/>
      <c r="M362" s="120"/>
    </row>
    <row r="363" spans="1:13" x14ac:dyDescent="0.25">
      <c r="A363" s="43">
        <v>353</v>
      </c>
      <c r="B363" s="78"/>
      <c r="C363" s="48"/>
      <c r="D363" s="48"/>
      <c r="E363" s="14" t="str">
        <f>IF(OR(ISBLANK(B363),ISBLANK(C363))=FALSE,VLOOKUP(C363,'Límites CartaControl'!$A$7:$H$13,2,FALSE),"")</f>
        <v/>
      </c>
      <c r="F363" s="14" t="str">
        <f>IF(OR(ISBLANK(B363),ISBLANK(C363))=FALSE,VLOOKUP(C363,'Límites CartaControl'!$A$7:$H$13,3,FALSE),"")</f>
        <v/>
      </c>
      <c r="G363" s="14" t="str">
        <f>IF(OR(ISBLANK(B363),ISBLANK(C363))=FALSE,VLOOKUP(C363,'Límites CartaControl'!$A$7:$H$13,4,FALSE),"")</f>
        <v/>
      </c>
      <c r="H363" s="14" t="str">
        <f>IF(OR(ISBLANK(B363),ISBLANK(C363))=FALSE,VLOOKUP(C363,'Límites CartaControl'!$A$7:$H$13,6,FALSE),"")</f>
        <v/>
      </c>
      <c r="I363" s="70" t="str">
        <f>IF(OR(ISBLANK(B363),ISBLANK(C363))=FALSE,VLOOKUP(C363,'Límites CartaControl'!$A$7:$H$13,7,FALSE),"")</f>
        <v/>
      </c>
      <c r="J363" s="48"/>
      <c r="K363" s="103"/>
      <c r="L363" s="83"/>
      <c r="M363" s="120"/>
    </row>
    <row r="364" spans="1:13" x14ac:dyDescent="0.25">
      <c r="A364" s="43">
        <v>354</v>
      </c>
      <c r="B364" s="78"/>
      <c r="C364" s="48"/>
      <c r="D364" s="48"/>
      <c r="E364" s="14" t="str">
        <f>IF(OR(ISBLANK(B364),ISBLANK(C364))=FALSE,VLOOKUP(C364,'Límites CartaControl'!$A$7:$H$13,2,FALSE),"")</f>
        <v/>
      </c>
      <c r="F364" s="14" t="str">
        <f>IF(OR(ISBLANK(B364),ISBLANK(C364))=FALSE,VLOOKUP(C364,'Límites CartaControl'!$A$7:$H$13,3,FALSE),"")</f>
        <v/>
      </c>
      <c r="G364" s="14" t="str">
        <f>IF(OR(ISBLANK(B364),ISBLANK(C364))=FALSE,VLOOKUP(C364,'Límites CartaControl'!$A$7:$H$13,4,FALSE),"")</f>
        <v/>
      </c>
      <c r="H364" s="14" t="str">
        <f>IF(OR(ISBLANK(B364),ISBLANK(C364))=FALSE,VLOOKUP(C364,'Límites CartaControl'!$A$7:$H$13,6,FALSE),"")</f>
        <v/>
      </c>
      <c r="I364" s="70" t="str">
        <f>IF(OR(ISBLANK(B364),ISBLANK(C364))=FALSE,VLOOKUP(C364,'Límites CartaControl'!$A$7:$H$13,7,FALSE),"")</f>
        <v/>
      </c>
      <c r="J364" s="48"/>
      <c r="K364" s="103"/>
      <c r="L364" s="83"/>
      <c r="M364" s="120"/>
    </row>
    <row r="365" spans="1:13" x14ac:dyDescent="0.25">
      <c r="A365" s="43">
        <v>355</v>
      </c>
      <c r="B365" s="78"/>
      <c r="C365" s="48"/>
      <c r="D365" s="48"/>
      <c r="E365" s="14" t="str">
        <f>IF(OR(ISBLANK(B365),ISBLANK(C365))=FALSE,VLOOKUP(C365,'Límites CartaControl'!$A$7:$H$13,2,FALSE),"")</f>
        <v/>
      </c>
      <c r="F365" s="14" t="str">
        <f>IF(OR(ISBLANK(B365),ISBLANK(C365))=FALSE,VLOOKUP(C365,'Límites CartaControl'!$A$7:$H$13,3,FALSE),"")</f>
        <v/>
      </c>
      <c r="G365" s="14" t="str">
        <f>IF(OR(ISBLANK(B365),ISBLANK(C365))=FALSE,VLOOKUP(C365,'Límites CartaControl'!$A$7:$H$13,4,FALSE),"")</f>
        <v/>
      </c>
      <c r="H365" s="14" t="str">
        <f>IF(OR(ISBLANK(B365),ISBLANK(C365))=FALSE,VLOOKUP(C365,'Límites CartaControl'!$A$7:$H$13,6,FALSE),"")</f>
        <v/>
      </c>
      <c r="I365" s="70" t="str">
        <f>IF(OR(ISBLANK(B365),ISBLANK(C365))=FALSE,VLOOKUP(C365,'Límites CartaControl'!$A$7:$H$13,7,FALSE),"")</f>
        <v/>
      </c>
      <c r="J365" s="48"/>
      <c r="K365" s="103"/>
      <c r="L365" s="83"/>
      <c r="M365" s="120"/>
    </row>
    <row r="366" spans="1:13" x14ac:dyDescent="0.25">
      <c r="A366" s="43">
        <v>356</v>
      </c>
      <c r="B366" s="78"/>
      <c r="C366" s="48"/>
      <c r="D366" s="48"/>
      <c r="E366" s="14" t="str">
        <f>IF(OR(ISBLANK(B366),ISBLANK(C366))=FALSE,VLOOKUP(C366,'Límites CartaControl'!$A$7:$H$13,2,FALSE),"")</f>
        <v/>
      </c>
      <c r="F366" s="14" t="str">
        <f>IF(OR(ISBLANK(B366),ISBLANK(C366))=FALSE,VLOOKUP(C366,'Límites CartaControl'!$A$7:$H$13,3,FALSE),"")</f>
        <v/>
      </c>
      <c r="G366" s="14" t="str">
        <f>IF(OR(ISBLANK(B366),ISBLANK(C366))=FALSE,VLOOKUP(C366,'Límites CartaControl'!$A$7:$H$13,4,FALSE),"")</f>
        <v/>
      </c>
      <c r="H366" s="14" t="str">
        <f>IF(OR(ISBLANK(B366),ISBLANK(C366))=FALSE,VLOOKUP(C366,'Límites CartaControl'!$A$7:$H$13,6,FALSE),"")</f>
        <v/>
      </c>
      <c r="I366" s="70" t="str">
        <f>IF(OR(ISBLANK(B366),ISBLANK(C366))=FALSE,VLOOKUP(C366,'Límites CartaControl'!$A$7:$H$13,7,FALSE),"")</f>
        <v/>
      </c>
      <c r="J366" s="48"/>
      <c r="K366" s="103"/>
      <c r="L366" s="83"/>
      <c r="M366" s="120"/>
    </row>
    <row r="367" spans="1:13" x14ac:dyDescent="0.25">
      <c r="A367" s="43">
        <v>357</v>
      </c>
      <c r="B367" s="78"/>
      <c r="C367" s="48"/>
      <c r="D367" s="48"/>
      <c r="E367" s="14" t="str">
        <f>IF(OR(ISBLANK(B367),ISBLANK(C367))=FALSE,VLOOKUP(C367,'Límites CartaControl'!$A$7:$H$13,2,FALSE),"")</f>
        <v/>
      </c>
      <c r="F367" s="14" t="str">
        <f>IF(OR(ISBLANK(B367),ISBLANK(C367))=FALSE,VLOOKUP(C367,'Límites CartaControl'!$A$7:$H$13,3,FALSE),"")</f>
        <v/>
      </c>
      <c r="G367" s="14" t="str">
        <f>IF(OR(ISBLANK(B367),ISBLANK(C367))=FALSE,VLOOKUP(C367,'Límites CartaControl'!$A$7:$H$13,4,FALSE),"")</f>
        <v/>
      </c>
      <c r="H367" s="14" t="str">
        <f>IF(OR(ISBLANK(B367),ISBLANK(C367))=FALSE,VLOOKUP(C367,'Límites CartaControl'!$A$7:$H$13,6,FALSE),"")</f>
        <v/>
      </c>
      <c r="I367" s="70" t="str">
        <f>IF(OR(ISBLANK(B367),ISBLANK(C367))=FALSE,VLOOKUP(C367,'Límites CartaControl'!$A$7:$H$13,7,FALSE),"")</f>
        <v/>
      </c>
      <c r="J367" s="48"/>
      <c r="K367" s="103"/>
      <c r="L367" s="83"/>
      <c r="M367" s="120"/>
    </row>
    <row r="368" spans="1:13" x14ac:dyDescent="0.25">
      <c r="A368" s="43">
        <v>358</v>
      </c>
      <c r="B368" s="78"/>
      <c r="C368" s="48"/>
      <c r="D368" s="48"/>
      <c r="E368" s="14" t="str">
        <f>IF(OR(ISBLANK(B368),ISBLANK(C368))=FALSE,VLOOKUP(C368,'Límites CartaControl'!$A$7:$H$13,2,FALSE),"")</f>
        <v/>
      </c>
      <c r="F368" s="14" t="str">
        <f>IF(OR(ISBLANK(B368),ISBLANK(C368))=FALSE,VLOOKUP(C368,'Límites CartaControl'!$A$7:$H$13,3,FALSE),"")</f>
        <v/>
      </c>
      <c r="G368" s="14" t="str">
        <f>IF(OR(ISBLANK(B368),ISBLANK(C368))=FALSE,VLOOKUP(C368,'Límites CartaControl'!$A$7:$H$13,4,FALSE),"")</f>
        <v/>
      </c>
      <c r="H368" s="14" t="str">
        <f>IF(OR(ISBLANK(B368),ISBLANK(C368))=FALSE,VLOOKUP(C368,'Límites CartaControl'!$A$7:$H$13,6,FALSE),"")</f>
        <v/>
      </c>
      <c r="I368" s="70" t="str">
        <f>IF(OR(ISBLANK(B368),ISBLANK(C368))=FALSE,VLOOKUP(C368,'Límites CartaControl'!$A$7:$H$13,7,FALSE),"")</f>
        <v/>
      </c>
      <c r="J368" s="48"/>
      <c r="K368" s="103"/>
      <c r="L368" s="83"/>
      <c r="M368" s="120"/>
    </row>
    <row r="369" spans="1:13" x14ac:dyDescent="0.25">
      <c r="A369" s="43">
        <v>359</v>
      </c>
      <c r="B369" s="78"/>
      <c r="C369" s="48"/>
      <c r="D369" s="48"/>
      <c r="E369" s="14" t="str">
        <f>IF(OR(ISBLANK(B369),ISBLANK(C369))=FALSE,VLOOKUP(C369,'Límites CartaControl'!$A$7:$H$13,2,FALSE),"")</f>
        <v/>
      </c>
      <c r="F369" s="14" t="str">
        <f>IF(OR(ISBLANK(B369),ISBLANK(C369))=FALSE,VLOOKUP(C369,'Límites CartaControl'!$A$7:$H$13,3,FALSE),"")</f>
        <v/>
      </c>
      <c r="G369" s="14" t="str">
        <f>IF(OR(ISBLANK(B369),ISBLANK(C369))=FALSE,VLOOKUP(C369,'Límites CartaControl'!$A$7:$H$13,4,FALSE),"")</f>
        <v/>
      </c>
      <c r="H369" s="14" t="str">
        <f>IF(OR(ISBLANK(B369),ISBLANK(C369))=FALSE,VLOOKUP(C369,'Límites CartaControl'!$A$7:$H$13,6,FALSE),"")</f>
        <v/>
      </c>
      <c r="I369" s="70" t="str">
        <f>IF(OR(ISBLANK(B369),ISBLANK(C369))=FALSE,VLOOKUP(C369,'Límites CartaControl'!$A$7:$H$13,7,FALSE),"")</f>
        <v/>
      </c>
      <c r="J369" s="48"/>
      <c r="K369" s="103"/>
      <c r="L369" s="83"/>
      <c r="M369" s="120"/>
    </row>
    <row r="370" spans="1:13" x14ac:dyDescent="0.25">
      <c r="A370" s="43">
        <v>360</v>
      </c>
      <c r="B370" s="78"/>
      <c r="C370" s="48"/>
      <c r="D370" s="48"/>
      <c r="E370" s="14" t="str">
        <f>IF(OR(ISBLANK(B370),ISBLANK(C370))=FALSE,VLOOKUP(C370,'Límites CartaControl'!$A$7:$H$13,2,FALSE),"")</f>
        <v/>
      </c>
      <c r="F370" s="14" t="str">
        <f>IF(OR(ISBLANK(B370),ISBLANK(C370))=FALSE,VLOOKUP(C370,'Límites CartaControl'!$A$7:$H$13,3,FALSE),"")</f>
        <v/>
      </c>
      <c r="G370" s="14" t="str">
        <f>IF(OR(ISBLANK(B370),ISBLANK(C370))=FALSE,VLOOKUP(C370,'Límites CartaControl'!$A$7:$H$13,4,FALSE),"")</f>
        <v/>
      </c>
      <c r="H370" s="14" t="str">
        <f>IF(OR(ISBLANK(B370),ISBLANK(C370))=FALSE,VLOOKUP(C370,'Límites CartaControl'!$A$7:$H$13,6,FALSE),"")</f>
        <v/>
      </c>
      <c r="I370" s="70" t="str">
        <f>IF(OR(ISBLANK(B370),ISBLANK(C370))=FALSE,VLOOKUP(C370,'Límites CartaControl'!$A$7:$H$13,7,FALSE),"")</f>
        <v/>
      </c>
      <c r="J370" s="48"/>
      <c r="K370" s="103"/>
      <c r="L370" s="83"/>
      <c r="M370" s="120"/>
    </row>
    <row r="371" spans="1:13" x14ac:dyDescent="0.25">
      <c r="A371" s="43">
        <v>361</v>
      </c>
      <c r="B371" s="78"/>
      <c r="C371" s="48"/>
      <c r="D371" s="48"/>
      <c r="E371" s="14" t="str">
        <f>IF(OR(ISBLANK(B371),ISBLANK(C371))=FALSE,VLOOKUP(C371,'Límites CartaControl'!$A$7:$H$13,2,FALSE),"")</f>
        <v/>
      </c>
      <c r="F371" s="14" t="str">
        <f>IF(OR(ISBLANK(B371),ISBLANK(C371))=FALSE,VLOOKUP(C371,'Límites CartaControl'!$A$7:$H$13,3,FALSE),"")</f>
        <v/>
      </c>
      <c r="G371" s="14" t="str">
        <f>IF(OR(ISBLANK(B371),ISBLANK(C371))=FALSE,VLOOKUP(C371,'Límites CartaControl'!$A$7:$H$13,4,FALSE),"")</f>
        <v/>
      </c>
      <c r="H371" s="14" t="str">
        <f>IF(OR(ISBLANK(B371),ISBLANK(C371))=FALSE,VLOOKUP(C371,'Límites CartaControl'!$A$7:$H$13,6,FALSE),"")</f>
        <v/>
      </c>
      <c r="I371" s="70" t="str">
        <f>IF(OR(ISBLANK(B371),ISBLANK(C371))=FALSE,VLOOKUP(C371,'Límites CartaControl'!$A$7:$H$13,7,FALSE),"")</f>
        <v/>
      </c>
      <c r="J371" s="48"/>
      <c r="K371" s="103"/>
      <c r="L371" s="83"/>
      <c r="M371" s="120"/>
    </row>
    <row r="372" spans="1:13" x14ac:dyDescent="0.25">
      <c r="A372" s="43">
        <v>362</v>
      </c>
      <c r="B372" s="78"/>
      <c r="C372" s="48"/>
      <c r="D372" s="48"/>
      <c r="E372" s="14" t="str">
        <f>IF(OR(ISBLANK(B372),ISBLANK(C372))=FALSE,VLOOKUP(C372,'Límites CartaControl'!$A$7:$H$13,2,FALSE),"")</f>
        <v/>
      </c>
      <c r="F372" s="14" t="str">
        <f>IF(OR(ISBLANK(B372),ISBLANK(C372))=FALSE,VLOOKUP(C372,'Límites CartaControl'!$A$7:$H$13,3,FALSE),"")</f>
        <v/>
      </c>
      <c r="G372" s="14" t="str">
        <f>IF(OR(ISBLANK(B372),ISBLANK(C372))=FALSE,VLOOKUP(C372,'Límites CartaControl'!$A$7:$H$13,4,FALSE),"")</f>
        <v/>
      </c>
      <c r="H372" s="14" t="str">
        <f>IF(OR(ISBLANK(B372),ISBLANK(C372))=FALSE,VLOOKUP(C372,'Límites CartaControl'!$A$7:$H$13,6,FALSE),"")</f>
        <v/>
      </c>
      <c r="I372" s="70" t="str">
        <f>IF(OR(ISBLANK(B372),ISBLANK(C372))=FALSE,VLOOKUP(C372,'Límites CartaControl'!$A$7:$H$13,7,FALSE),"")</f>
        <v/>
      </c>
      <c r="J372" s="48"/>
      <c r="K372" s="103"/>
      <c r="L372" s="83"/>
      <c r="M372" s="120"/>
    </row>
    <row r="373" spans="1:13" x14ac:dyDescent="0.25">
      <c r="A373" s="43">
        <v>363</v>
      </c>
      <c r="B373" s="78"/>
      <c r="C373" s="48"/>
      <c r="D373" s="48"/>
      <c r="E373" s="14" t="str">
        <f>IF(OR(ISBLANK(B373),ISBLANK(C373))=FALSE,VLOOKUP(C373,'Límites CartaControl'!$A$7:$H$13,2,FALSE),"")</f>
        <v/>
      </c>
      <c r="F373" s="14" t="str">
        <f>IF(OR(ISBLANK(B373),ISBLANK(C373))=FALSE,VLOOKUP(C373,'Límites CartaControl'!$A$7:$H$13,3,FALSE),"")</f>
        <v/>
      </c>
      <c r="G373" s="14" t="str">
        <f>IF(OR(ISBLANK(B373),ISBLANK(C373))=FALSE,VLOOKUP(C373,'Límites CartaControl'!$A$7:$H$13,4,FALSE),"")</f>
        <v/>
      </c>
      <c r="H373" s="14" t="str">
        <f>IF(OR(ISBLANK(B373),ISBLANK(C373))=FALSE,VLOOKUP(C373,'Límites CartaControl'!$A$7:$H$13,6,FALSE),"")</f>
        <v/>
      </c>
      <c r="I373" s="70" t="str">
        <f>IF(OR(ISBLANK(B373),ISBLANK(C373))=FALSE,VLOOKUP(C373,'Límites CartaControl'!$A$7:$H$13,7,FALSE),"")</f>
        <v/>
      </c>
      <c r="J373" s="48"/>
      <c r="K373" s="103"/>
      <c r="L373" s="83"/>
      <c r="M373" s="120"/>
    </row>
    <row r="374" spans="1:13" x14ac:dyDescent="0.25">
      <c r="A374" s="43">
        <v>364</v>
      </c>
      <c r="B374" s="78"/>
      <c r="C374" s="48"/>
      <c r="D374" s="48"/>
      <c r="E374" s="14" t="str">
        <f>IF(OR(ISBLANK(B374),ISBLANK(C374))=FALSE,VLOOKUP(C374,'Límites CartaControl'!$A$7:$H$13,2,FALSE),"")</f>
        <v/>
      </c>
      <c r="F374" s="14" t="str">
        <f>IF(OR(ISBLANK(B374),ISBLANK(C374))=FALSE,VLOOKUP(C374,'Límites CartaControl'!$A$7:$H$13,3,FALSE),"")</f>
        <v/>
      </c>
      <c r="G374" s="14" t="str">
        <f>IF(OR(ISBLANK(B374),ISBLANK(C374))=FALSE,VLOOKUP(C374,'Límites CartaControl'!$A$7:$H$13,4,FALSE),"")</f>
        <v/>
      </c>
      <c r="H374" s="14" t="str">
        <f>IF(OR(ISBLANK(B374),ISBLANK(C374))=FALSE,VLOOKUP(C374,'Límites CartaControl'!$A$7:$H$13,6,FALSE),"")</f>
        <v/>
      </c>
      <c r="I374" s="70" t="str">
        <f>IF(OR(ISBLANK(B374),ISBLANK(C374))=FALSE,VLOOKUP(C374,'Límites CartaControl'!$A$7:$H$13,7,FALSE),"")</f>
        <v/>
      </c>
      <c r="J374" s="48"/>
      <c r="K374" s="103"/>
      <c r="L374" s="83"/>
      <c r="M374" s="120"/>
    </row>
    <row r="375" spans="1:13" x14ac:dyDescent="0.25">
      <c r="A375" s="43">
        <v>365</v>
      </c>
      <c r="B375" s="78"/>
      <c r="C375" s="48"/>
      <c r="D375" s="48"/>
      <c r="E375" s="14" t="str">
        <f>IF(OR(ISBLANK(B375),ISBLANK(C375))=FALSE,VLOOKUP(C375,'Límites CartaControl'!$A$7:$H$13,2,FALSE),"")</f>
        <v/>
      </c>
      <c r="F375" s="14" t="str">
        <f>IF(OR(ISBLANK(B375),ISBLANK(C375))=FALSE,VLOOKUP(C375,'Límites CartaControl'!$A$7:$H$13,3,FALSE),"")</f>
        <v/>
      </c>
      <c r="G375" s="14" t="str">
        <f>IF(OR(ISBLANK(B375),ISBLANK(C375))=FALSE,VLOOKUP(C375,'Límites CartaControl'!$A$7:$H$13,4,FALSE),"")</f>
        <v/>
      </c>
      <c r="H375" s="14" t="str">
        <f>IF(OR(ISBLANK(B375),ISBLANK(C375))=FALSE,VLOOKUP(C375,'Límites CartaControl'!$A$7:$H$13,6,FALSE),"")</f>
        <v/>
      </c>
      <c r="I375" s="70" t="str">
        <f>IF(OR(ISBLANK(B375),ISBLANK(C375))=FALSE,VLOOKUP(C375,'Límites CartaControl'!$A$7:$H$13,7,FALSE),"")</f>
        <v/>
      </c>
      <c r="J375" s="48"/>
      <c r="K375" s="103"/>
      <c r="L375" s="83"/>
      <c r="M375" s="120"/>
    </row>
    <row r="376" spans="1:13" x14ac:dyDescent="0.25">
      <c r="A376" s="43">
        <v>366</v>
      </c>
      <c r="B376" s="78"/>
      <c r="C376" s="48"/>
      <c r="D376" s="48"/>
      <c r="E376" s="14" t="str">
        <f>IF(OR(ISBLANK(B376),ISBLANK(C376))=FALSE,VLOOKUP(C376,'Límites CartaControl'!$A$7:$H$13,2,FALSE),"")</f>
        <v/>
      </c>
      <c r="F376" s="14" t="str">
        <f>IF(OR(ISBLANK(B376),ISBLANK(C376))=FALSE,VLOOKUP(C376,'Límites CartaControl'!$A$7:$H$13,3,FALSE),"")</f>
        <v/>
      </c>
      <c r="G376" s="14" t="str">
        <f>IF(OR(ISBLANK(B376),ISBLANK(C376))=FALSE,VLOOKUP(C376,'Límites CartaControl'!$A$7:$H$13,4,FALSE),"")</f>
        <v/>
      </c>
      <c r="H376" s="14" t="str">
        <f>IF(OR(ISBLANK(B376),ISBLANK(C376))=FALSE,VLOOKUP(C376,'Límites CartaControl'!$A$7:$H$13,6,FALSE),"")</f>
        <v/>
      </c>
      <c r="I376" s="70" t="str">
        <f>IF(OR(ISBLANK(B376),ISBLANK(C376))=FALSE,VLOOKUP(C376,'Límites CartaControl'!$A$7:$H$13,7,FALSE),"")</f>
        <v/>
      </c>
      <c r="J376" s="48"/>
      <c r="K376" s="103"/>
      <c r="L376" s="83"/>
      <c r="M376" s="120"/>
    </row>
    <row r="377" spans="1:13" x14ac:dyDescent="0.25">
      <c r="A377" s="43">
        <v>367</v>
      </c>
      <c r="B377" s="78"/>
      <c r="C377" s="48"/>
      <c r="D377" s="48"/>
      <c r="E377" s="14" t="str">
        <f>IF(OR(ISBLANK(B377),ISBLANK(C377))=FALSE,VLOOKUP(C377,'Límites CartaControl'!$A$7:$H$13,2,FALSE),"")</f>
        <v/>
      </c>
      <c r="F377" s="14" t="str">
        <f>IF(OR(ISBLANK(B377),ISBLANK(C377))=FALSE,VLOOKUP(C377,'Límites CartaControl'!$A$7:$H$13,3,FALSE),"")</f>
        <v/>
      </c>
      <c r="G377" s="14" t="str">
        <f>IF(OR(ISBLANK(B377),ISBLANK(C377))=FALSE,VLOOKUP(C377,'Límites CartaControl'!$A$7:$H$13,4,FALSE),"")</f>
        <v/>
      </c>
      <c r="H377" s="14" t="str">
        <f>IF(OR(ISBLANK(B377),ISBLANK(C377))=FALSE,VLOOKUP(C377,'Límites CartaControl'!$A$7:$H$13,6,FALSE),"")</f>
        <v/>
      </c>
      <c r="I377" s="70" t="str">
        <f>IF(OR(ISBLANK(B377),ISBLANK(C377))=FALSE,VLOOKUP(C377,'Límites CartaControl'!$A$7:$H$13,7,FALSE),"")</f>
        <v/>
      </c>
      <c r="J377" s="48"/>
      <c r="K377" s="103"/>
      <c r="L377" s="83"/>
      <c r="M377" s="120"/>
    </row>
    <row r="378" spans="1:13" x14ac:dyDescent="0.25">
      <c r="A378" s="43">
        <v>368</v>
      </c>
      <c r="B378" s="78"/>
      <c r="C378" s="48"/>
      <c r="D378" s="48"/>
      <c r="E378" s="14" t="str">
        <f>IF(OR(ISBLANK(B378),ISBLANK(C378))=FALSE,VLOOKUP(C378,'Límites CartaControl'!$A$7:$H$13,2,FALSE),"")</f>
        <v/>
      </c>
      <c r="F378" s="14" t="str">
        <f>IF(OR(ISBLANK(B378),ISBLANK(C378))=FALSE,VLOOKUP(C378,'Límites CartaControl'!$A$7:$H$13,3,FALSE),"")</f>
        <v/>
      </c>
      <c r="G378" s="14" t="str">
        <f>IF(OR(ISBLANK(B378),ISBLANK(C378))=FALSE,VLOOKUP(C378,'Límites CartaControl'!$A$7:$H$13,4,FALSE),"")</f>
        <v/>
      </c>
      <c r="H378" s="14" t="str">
        <f>IF(OR(ISBLANK(B378),ISBLANK(C378))=FALSE,VLOOKUP(C378,'Límites CartaControl'!$A$7:$H$13,6,FALSE),"")</f>
        <v/>
      </c>
      <c r="I378" s="70" t="str">
        <f>IF(OR(ISBLANK(B378),ISBLANK(C378))=FALSE,VLOOKUP(C378,'Límites CartaControl'!$A$7:$H$13,7,FALSE),"")</f>
        <v/>
      </c>
      <c r="J378" s="48"/>
      <c r="K378" s="103"/>
      <c r="L378" s="83"/>
      <c r="M378" s="120"/>
    </row>
    <row r="379" spans="1:13" x14ac:dyDescent="0.25">
      <c r="A379" s="43">
        <v>369</v>
      </c>
      <c r="B379" s="78"/>
      <c r="C379" s="48"/>
      <c r="D379" s="48"/>
      <c r="E379" s="14" t="str">
        <f>IF(OR(ISBLANK(B379),ISBLANK(C379))=FALSE,VLOOKUP(C379,'Límites CartaControl'!$A$7:$H$13,2,FALSE),"")</f>
        <v/>
      </c>
      <c r="F379" s="14" t="str">
        <f>IF(OR(ISBLANK(B379),ISBLANK(C379))=FALSE,VLOOKUP(C379,'Límites CartaControl'!$A$7:$H$13,3,FALSE),"")</f>
        <v/>
      </c>
      <c r="G379" s="14" t="str">
        <f>IF(OR(ISBLANK(B379),ISBLANK(C379))=FALSE,VLOOKUP(C379,'Límites CartaControl'!$A$7:$H$13,4,FALSE),"")</f>
        <v/>
      </c>
      <c r="H379" s="14" t="str">
        <f>IF(OR(ISBLANK(B379),ISBLANK(C379))=FALSE,VLOOKUP(C379,'Límites CartaControl'!$A$7:$H$13,6,FALSE),"")</f>
        <v/>
      </c>
      <c r="I379" s="70" t="str">
        <f>IF(OR(ISBLANK(B379),ISBLANK(C379))=FALSE,VLOOKUP(C379,'Límites CartaControl'!$A$7:$H$13,7,FALSE),"")</f>
        <v/>
      </c>
      <c r="J379" s="48"/>
      <c r="K379" s="103"/>
      <c r="L379" s="83"/>
      <c r="M379" s="120"/>
    </row>
    <row r="380" spans="1:13" x14ac:dyDescent="0.25">
      <c r="A380" s="43">
        <v>370</v>
      </c>
      <c r="B380" s="78"/>
      <c r="C380" s="48"/>
      <c r="D380" s="48"/>
      <c r="E380" s="14" t="str">
        <f>IF(OR(ISBLANK(B380),ISBLANK(C380))=FALSE,VLOOKUP(C380,'Límites CartaControl'!$A$7:$H$13,2,FALSE),"")</f>
        <v/>
      </c>
      <c r="F380" s="14" t="str">
        <f>IF(OR(ISBLANK(B380),ISBLANK(C380))=FALSE,VLOOKUP(C380,'Límites CartaControl'!$A$7:$H$13,3,FALSE),"")</f>
        <v/>
      </c>
      <c r="G380" s="14" t="str">
        <f>IF(OR(ISBLANK(B380),ISBLANK(C380))=FALSE,VLOOKUP(C380,'Límites CartaControl'!$A$7:$H$13,4,FALSE),"")</f>
        <v/>
      </c>
      <c r="H380" s="14" t="str">
        <f>IF(OR(ISBLANK(B380),ISBLANK(C380))=FALSE,VLOOKUP(C380,'Límites CartaControl'!$A$7:$H$13,6,FALSE),"")</f>
        <v/>
      </c>
      <c r="I380" s="70" t="str">
        <f>IF(OR(ISBLANK(B380),ISBLANK(C380))=FALSE,VLOOKUP(C380,'Límites CartaControl'!$A$7:$H$13,7,FALSE),"")</f>
        <v/>
      </c>
      <c r="J380" s="48"/>
      <c r="K380" s="103"/>
      <c r="L380" s="83"/>
      <c r="M380" s="120"/>
    </row>
    <row r="381" spans="1:13" x14ac:dyDescent="0.25">
      <c r="A381" s="43">
        <v>371</v>
      </c>
      <c r="B381" s="78"/>
      <c r="C381" s="48"/>
      <c r="D381" s="48"/>
      <c r="E381" s="14" t="str">
        <f>IF(OR(ISBLANK(B381),ISBLANK(C381))=FALSE,VLOOKUP(C381,'Límites CartaControl'!$A$7:$H$13,2,FALSE),"")</f>
        <v/>
      </c>
      <c r="F381" s="14" t="str">
        <f>IF(OR(ISBLANK(B381),ISBLANK(C381))=FALSE,VLOOKUP(C381,'Límites CartaControl'!$A$7:$H$13,3,FALSE),"")</f>
        <v/>
      </c>
      <c r="G381" s="14" t="str">
        <f>IF(OR(ISBLANK(B381),ISBLANK(C381))=FALSE,VLOOKUP(C381,'Límites CartaControl'!$A$7:$H$13,4,FALSE),"")</f>
        <v/>
      </c>
      <c r="H381" s="14" t="str">
        <f>IF(OR(ISBLANK(B381),ISBLANK(C381))=FALSE,VLOOKUP(C381,'Límites CartaControl'!$A$7:$H$13,6,FALSE),"")</f>
        <v/>
      </c>
      <c r="I381" s="70" t="str">
        <f>IF(OR(ISBLANK(B381),ISBLANK(C381))=FALSE,VLOOKUP(C381,'Límites CartaControl'!$A$7:$H$13,7,FALSE),"")</f>
        <v/>
      </c>
      <c r="J381" s="48"/>
      <c r="K381" s="103"/>
      <c r="L381" s="83"/>
      <c r="M381" s="120"/>
    </row>
    <row r="382" spans="1:13" x14ac:dyDescent="0.25">
      <c r="A382" s="43">
        <v>372</v>
      </c>
      <c r="B382" s="78"/>
      <c r="C382" s="48"/>
      <c r="D382" s="48"/>
      <c r="E382" s="14" t="str">
        <f>IF(OR(ISBLANK(B382),ISBLANK(C382))=FALSE,VLOOKUP(C382,'Límites CartaControl'!$A$7:$H$13,2,FALSE),"")</f>
        <v/>
      </c>
      <c r="F382" s="14" t="str">
        <f>IF(OR(ISBLANK(B382),ISBLANK(C382))=FALSE,VLOOKUP(C382,'Límites CartaControl'!$A$7:$H$13,3,FALSE),"")</f>
        <v/>
      </c>
      <c r="G382" s="14" t="str">
        <f>IF(OR(ISBLANK(B382),ISBLANK(C382))=FALSE,VLOOKUP(C382,'Límites CartaControl'!$A$7:$H$13,4,FALSE),"")</f>
        <v/>
      </c>
      <c r="H382" s="14" t="str">
        <f>IF(OR(ISBLANK(B382),ISBLANK(C382))=FALSE,VLOOKUP(C382,'Límites CartaControl'!$A$7:$H$13,6,FALSE),"")</f>
        <v/>
      </c>
      <c r="I382" s="70" t="str">
        <f>IF(OR(ISBLANK(B382),ISBLANK(C382))=FALSE,VLOOKUP(C382,'Límites CartaControl'!$A$7:$H$13,7,FALSE),"")</f>
        <v/>
      </c>
      <c r="J382" s="48"/>
      <c r="K382" s="103"/>
      <c r="L382" s="83"/>
      <c r="M382" s="120"/>
    </row>
    <row r="383" spans="1:13" x14ac:dyDescent="0.25">
      <c r="A383" s="43">
        <v>373</v>
      </c>
      <c r="B383" s="78"/>
      <c r="C383" s="48"/>
      <c r="D383" s="48"/>
      <c r="E383" s="14" t="str">
        <f>IF(OR(ISBLANK(B383),ISBLANK(C383))=FALSE,VLOOKUP(C383,'Límites CartaControl'!$A$7:$H$13,2,FALSE),"")</f>
        <v/>
      </c>
      <c r="F383" s="14" t="str">
        <f>IF(OR(ISBLANK(B383),ISBLANK(C383))=FALSE,VLOOKUP(C383,'Límites CartaControl'!$A$7:$H$13,3,FALSE),"")</f>
        <v/>
      </c>
      <c r="G383" s="14" t="str">
        <f>IF(OR(ISBLANK(B383),ISBLANK(C383))=FALSE,VLOOKUP(C383,'Límites CartaControl'!$A$7:$H$13,4,FALSE),"")</f>
        <v/>
      </c>
      <c r="H383" s="14" t="str">
        <f>IF(OR(ISBLANK(B383),ISBLANK(C383))=FALSE,VLOOKUP(C383,'Límites CartaControl'!$A$7:$H$13,6,FALSE),"")</f>
        <v/>
      </c>
      <c r="I383" s="70" t="str">
        <f>IF(OR(ISBLANK(B383),ISBLANK(C383))=FALSE,VLOOKUP(C383,'Límites CartaControl'!$A$7:$H$13,7,FALSE),"")</f>
        <v/>
      </c>
      <c r="J383" s="48"/>
      <c r="K383" s="103"/>
      <c r="L383" s="83"/>
      <c r="M383" s="120"/>
    </row>
    <row r="384" spans="1:13" x14ac:dyDescent="0.25">
      <c r="A384" s="43">
        <v>374</v>
      </c>
      <c r="B384" s="78"/>
      <c r="C384" s="48"/>
      <c r="D384" s="48"/>
      <c r="E384" s="14" t="str">
        <f>IF(OR(ISBLANK(B384),ISBLANK(C384))=FALSE,VLOOKUP(C384,'Límites CartaControl'!$A$7:$H$13,2,FALSE),"")</f>
        <v/>
      </c>
      <c r="F384" s="14" t="str">
        <f>IF(OR(ISBLANK(B384),ISBLANK(C384))=FALSE,VLOOKUP(C384,'Límites CartaControl'!$A$7:$H$13,3,FALSE),"")</f>
        <v/>
      </c>
      <c r="G384" s="14" t="str">
        <f>IF(OR(ISBLANK(B384),ISBLANK(C384))=FALSE,VLOOKUP(C384,'Límites CartaControl'!$A$7:$H$13,4,FALSE),"")</f>
        <v/>
      </c>
      <c r="H384" s="14" t="str">
        <f>IF(OR(ISBLANK(B384),ISBLANK(C384))=FALSE,VLOOKUP(C384,'Límites CartaControl'!$A$7:$H$13,6,FALSE),"")</f>
        <v/>
      </c>
      <c r="I384" s="70" t="str">
        <f>IF(OR(ISBLANK(B384),ISBLANK(C384))=FALSE,VLOOKUP(C384,'Límites CartaControl'!$A$7:$H$13,7,FALSE),"")</f>
        <v/>
      </c>
      <c r="J384" s="48"/>
      <c r="K384" s="103"/>
      <c r="L384" s="83"/>
      <c r="M384" s="120"/>
    </row>
    <row r="385" spans="1:13" x14ac:dyDescent="0.25">
      <c r="A385" s="43">
        <v>375</v>
      </c>
      <c r="B385" s="78"/>
      <c r="C385" s="48"/>
      <c r="D385" s="48"/>
      <c r="E385" s="14" t="str">
        <f>IF(OR(ISBLANK(B385),ISBLANK(C385))=FALSE,VLOOKUP(C385,'Límites CartaControl'!$A$7:$H$13,2,FALSE),"")</f>
        <v/>
      </c>
      <c r="F385" s="14" t="str">
        <f>IF(OR(ISBLANK(B385),ISBLANK(C385))=FALSE,VLOOKUP(C385,'Límites CartaControl'!$A$7:$H$13,3,FALSE),"")</f>
        <v/>
      </c>
      <c r="G385" s="14" t="str">
        <f>IF(OR(ISBLANK(B385),ISBLANK(C385))=FALSE,VLOOKUP(C385,'Límites CartaControl'!$A$7:$H$13,4,FALSE),"")</f>
        <v/>
      </c>
      <c r="H385" s="14" t="str">
        <f>IF(OR(ISBLANK(B385),ISBLANK(C385))=FALSE,VLOOKUP(C385,'Límites CartaControl'!$A$7:$H$13,6,FALSE),"")</f>
        <v/>
      </c>
      <c r="I385" s="70" t="str">
        <f>IF(OR(ISBLANK(B385),ISBLANK(C385))=FALSE,VLOOKUP(C385,'Límites CartaControl'!$A$7:$H$13,7,FALSE),"")</f>
        <v/>
      </c>
      <c r="J385" s="48"/>
      <c r="K385" s="103"/>
      <c r="L385" s="83"/>
      <c r="M385" s="120"/>
    </row>
    <row r="386" spans="1:13" x14ac:dyDescent="0.25">
      <c r="A386" s="43">
        <v>376</v>
      </c>
      <c r="B386" s="78"/>
      <c r="C386" s="48"/>
      <c r="D386" s="48"/>
      <c r="E386" s="14" t="str">
        <f>IF(OR(ISBLANK(B386),ISBLANK(C386))=FALSE,VLOOKUP(C386,'Límites CartaControl'!$A$7:$H$13,2,FALSE),"")</f>
        <v/>
      </c>
      <c r="F386" s="14" t="str">
        <f>IF(OR(ISBLANK(B386),ISBLANK(C386))=FALSE,VLOOKUP(C386,'Límites CartaControl'!$A$7:$H$13,3,FALSE),"")</f>
        <v/>
      </c>
      <c r="G386" s="14" t="str">
        <f>IF(OR(ISBLANK(B386),ISBLANK(C386))=FALSE,VLOOKUP(C386,'Límites CartaControl'!$A$7:$H$13,4,FALSE),"")</f>
        <v/>
      </c>
      <c r="H386" s="14" t="str">
        <f>IF(OR(ISBLANK(B386),ISBLANK(C386))=FALSE,VLOOKUP(C386,'Límites CartaControl'!$A$7:$H$13,6,FALSE),"")</f>
        <v/>
      </c>
      <c r="I386" s="70" t="str">
        <f>IF(OR(ISBLANK(B386),ISBLANK(C386))=FALSE,VLOOKUP(C386,'Límites CartaControl'!$A$7:$H$13,7,FALSE),"")</f>
        <v/>
      </c>
      <c r="J386" s="48"/>
      <c r="K386" s="103"/>
      <c r="L386" s="83"/>
      <c r="M386" s="120"/>
    </row>
    <row r="387" spans="1:13" x14ac:dyDescent="0.25">
      <c r="A387" s="43">
        <v>377</v>
      </c>
      <c r="B387" s="78"/>
      <c r="C387" s="48"/>
      <c r="D387" s="48"/>
      <c r="E387" s="14" t="str">
        <f>IF(OR(ISBLANK(B387),ISBLANK(C387))=FALSE,VLOOKUP(C387,'Límites CartaControl'!$A$7:$H$13,2,FALSE),"")</f>
        <v/>
      </c>
      <c r="F387" s="14" t="str">
        <f>IF(OR(ISBLANK(B387),ISBLANK(C387))=FALSE,VLOOKUP(C387,'Límites CartaControl'!$A$7:$H$13,3,FALSE),"")</f>
        <v/>
      </c>
      <c r="G387" s="14" t="str">
        <f>IF(OR(ISBLANK(B387),ISBLANK(C387))=FALSE,VLOOKUP(C387,'Límites CartaControl'!$A$7:$H$13,4,FALSE),"")</f>
        <v/>
      </c>
      <c r="H387" s="14" t="str">
        <f>IF(OR(ISBLANK(B387),ISBLANK(C387))=FALSE,VLOOKUP(C387,'Límites CartaControl'!$A$7:$H$13,6,FALSE),"")</f>
        <v/>
      </c>
      <c r="I387" s="70" t="str">
        <f>IF(OR(ISBLANK(B387),ISBLANK(C387))=FALSE,VLOOKUP(C387,'Límites CartaControl'!$A$7:$H$13,7,FALSE),"")</f>
        <v/>
      </c>
      <c r="J387" s="48"/>
      <c r="K387" s="103"/>
      <c r="L387" s="83"/>
      <c r="M387" s="120"/>
    </row>
    <row r="388" spans="1:13" x14ac:dyDescent="0.25">
      <c r="A388" s="43">
        <v>378</v>
      </c>
      <c r="B388" s="78"/>
      <c r="C388" s="48"/>
      <c r="D388" s="48"/>
      <c r="E388" s="14" t="str">
        <f>IF(OR(ISBLANK(B388),ISBLANK(C388))=FALSE,VLOOKUP(C388,'Límites CartaControl'!$A$7:$H$13,2,FALSE),"")</f>
        <v/>
      </c>
      <c r="F388" s="14" t="str">
        <f>IF(OR(ISBLANK(B388),ISBLANK(C388))=FALSE,VLOOKUP(C388,'Límites CartaControl'!$A$7:$H$13,3,FALSE),"")</f>
        <v/>
      </c>
      <c r="G388" s="14" t="str">
        <f>IF(OR(ISBLANK(B388),ISBLANK(C388))=FALSE,VLOOKUP(C388,'Límites CartaControl'!$A$7:$H$13,4,FALSE),"")</f>
        <v/>
      </c>
      <c r="H388" s="14" t="str">
        <f>IF(OR(ISBLANK(B388),ISBLANK(C388))=FALSE,VLOOKUP(C388,'Límites CartaControl'!$A$7:$H$13,6,FALSE),"")</f>
        <v/>
      </c>
      <c r="I388" s="70" t="str">
        <f>IF(OR(ISBLANK(B388),ISBLANK(C388))=FALSE,VLOOKUP(C388,'Límites CartaControl'!$A$7:$H$13,7,FALSE),"")</f>
        <v/>
      </c>
      <c r="J388" s="48"/>
      <c r="K388" s="103"/>
      <c r="L388" s="83"/>
      <c r="M388" s="120"/>
    </row>
    <row r="389" spans="1:13" x14ac:dyDescent="0.25">
      <c r="A389" s="43">
        <v>379</v>
      </c>
      <c r="B389" s="78"/>
      <c r="C389" s="48"/>
      <c r="D389" s="48"/>
      <c r="E389" s="14" t="str">
        <f>IF(OR(ISBLANK(B389),ISBLANK(C389))=FALSE,VLOOKUP(C389,'Límites CartaControl'!$A$7:$H$13,2,FALSE),"")</f>
        <v/>
      </c>
      <c r="F389" s="14" t="str">
        <f>IF(OR(ISBLANK(B389),ISBLANK(C389))=FALSE,VLOOKUP(C389,'Límites CartaControl'!$A$7:$H$13,3,FALSE),"")</f>
        <v/>
      </c>
      <c r="G389" s="14" t="str">
        <f>IF(OR(ISBLANK(B389),ISBLANK(C389))=FALSE,VLOOKUP(C389,'Límites CartaControl'!$A$7:$H$13,4,FALSE),"")</f>
        <v/>
      </c>
      <c r="H389" s="14" t="str">
        <f>IF(OR(ISBLANK(B389),ISBLANK(C389))=FALSE,VLOOKUP(C389,'Límites CartaControl'!$A$7:$H$13,6,FALSE),"")</f>
        <v/>
      </c>
      <c r="I389" s="70" t="str">
        <f>IF(OR(ISBLANK(B389),ISBLANK(C389))=FALSE,VLOOKUP(C389,'Límites CartaControl'!$A$7:$H$13,7,FALSE),"")</f>
        <v/>
      </c>
      <c r="J389" s="48"/>
      <c r="K389" s="103"/>
      <c r="L389" s="83"/>
      <c r="M389" s="120"/>
    </row>
    <row r="390" spans="1:13" x14ac:dyDescent="0.25">
      <c r="A390" s="43">
        <v>380</v>
      </c>
      <c r="B390" s="78"/>
      <c r="C390" s="48"/>
      <c r="D390" s="48"/>
      <c r="E390" s="14" t="str">
        <f>IF(OR(ISBLANK(B390),ISBLANK(C390))=FALSE,VLOOKUP(C390,'Límites CartaControl'!$A$7:$H$13,2,FALSE),"")</f>
        <v/>
      </c>
      <c r="F390" s="14" t="str">
        <f>IF(OR(ISBLANK(B390),ISBLANK(C390))=FALSE,VLOOKUP(C390,'Límites CartaControl'!$A$7:$H$13,3,FALSE),"")</f>
        <v/>
      </c>
      <c r="G390" s="14" t="str">
        <f>IF(OR(ISBLANK(B390),ISBLANK(C390))=FALSE,VLOOKUP(C390,'Límites CartaControl'!$A$7:$H$13,4,FALSE),"")</f>
        <v/>
      </c>
      <c r="H390" s="14" t="str">
        <f>IF(OR(ISBLANK(B390),ISBLANK(C390))=FALSE,VLOOKUP(C390,'Límites CartaControl'!$A$7:$H$13,6,FALSE),"")</f>
        <v/>
      </c>
      <c r="I390" s="70" t="str">
        <f>IF(OR(ISBLANK(B390),ISBLANK(C390))=FALSE,VLOOKUP(C390,'Límites CartaControl'!$A$7:$H$13,7,FALSE),"")</f>
        <v/>
      </c>
      <c r="J390" s="48"/>
      <c r="K390" s="103"/>
      <c r="L390" s="83"/>
      <c r="M390" s="120"/>
    </row>
    <row r="391" spans="1:13" x14ac:dyDescent="0.25">
      <c r="A391" s="43">
        <v>381</v>
      </c>
      <c r="B391" s="78"/>
      <c r="C391" s="48"/>
      <c r="D391" s="48"/>
      <c r="E391" s="14" t="str">
        <f>IF(OR(ISBLANK(B391),ISBLANK(C391))=FALSE,VLOOKUP(C391,'Límites CartaControl'!$A$7:$H$13,2,FALSE),"")</f>
        <v/>
      </c>
      <c r="F391" s="14" t="str">
        <f>IF(OR(ISBLANK(B391),ISBLANK(C391))=FALSE,VLOOKUP(C391,'Límites CartaControl'!$A$7:$H$13,3,FALSE),"")</f>
        <v/>
      </c>
      <c r="G391" s="14" t="str">
        <f>IF(OR(ISBLANK(B391),ISBLANK(C391))=FALSE,VLOOKUP(C391,'Límites CartaControl'!$A$7:$H$13,4,FALSE),"")</f>
        <v/>
      </c>
      <c r="H391" s="14" t="str">
        <f>IF(OR(ISBLANK(B391),ISBLANK(C391))=FALSE,VLOOKUP(C391,'Límites CartaControl'!$A$7:$H$13,6,FALSE),"")</f>
        <v/>
      </c>
      <c r="I391" s="70" t="str">
        <f>IF(OR(ISBLANK(B391),ISBLANK(C391))=FALSE,VLOOKUP(C391,'Límites CartaControl'!$A$7:$H$13,7,FALSE),"")</f>
        <v/>
      </c>
      <c r="J391" s="48"/>
      <c r="K391" s="103"/>
      <c r="L391" s="83"/>
      <c r="M391" s="120"/>
    </row>
    <row r="392" spans="1:13" x14ac:dyDescent="0.25">
      <c r="A392" s="43">
        <v>382</v>
      </c>
      <c r="B392" s="78"/>
      <c r="C392" s="48"/>
      <c r="D392" s="48"/>
      <c r="E392" s="14" t="str">
        <f>IF(OR(ISBLANK(B392),ISBLANK(C392))=FALSE,VLOOKUP(C392,'Límites CartaControl'!$A$7:$H$13,2,FALSE),"")</f>
        <v/>
      </c>
      <c r="F392" s="14" t="str">
        <f>IF(OR(ISBLANK(B392),ISBLANK(C392))=FALSE,VLOOKUP(C392,'Límites CartaControl'!$A$7:$H$13,3,FALSE),"")</f>
        <v/>
      </c>
      <c r="G392" s="14" t="str">
        <f>IF(OR(ISBLANK(B392),ISBLANK(C392))=FALSE,VLOOKUP(C392,'Límites CartaControl'!$A$7:$H$13,4,FALSE),"")</f>
        <v/>
      </c>
      <c r="H392" s="14" t="str">
        <f>IF(OR(ISBLANK(B392),ISBLANK(C392))=FALSE,VLOOKUP(C392,'Límites CartaControl'!$A$7:$H$13,6,FALSE),"")</f>
        <v/>
      </c>
      <c r="I392" s="70" t="str">
        <f>IF(OR(ISBLANK(B392),ISBLANK(C392))=FALSE,VLOOKUP(C392,'Límites CartaControl'!$A$7:$H$13,7,FALSE),"")</f>
        <v/>
      </c>
      <c r="J392" s="48"/>
      <c r="K392" s="103"/>
      <c r="L392" s="83"/>
      <c r="M392" s="120"/>
    </row>
    <row r="393" spans="1:13" x14ac:dyDescent="0.25">
      <c r="A393" s="43">
        <v>383</v>
      </c>
      <c r="B393" s="78"/>
      <c r="C393" s="48"/>
      <c r="D393" s="48"/>
      <c r="E393" s="14" t="str">
        <f>IF(OR(ISBLANK(B393),ISBLANK(C393))=FALSE,VLOOKUP(C393,'Límites CartaControl'!$A$7:$H$13,2,FALSE),"")</f>
        <v/>
      </c>
      <c r="F393" s="14" t="str">
        <f>IF(OR(ISBLANK(B393),ISBLANK(C393))=FALSE,VLOOKUP(C393,'Límites CartaControl'!$A$7:$H$13,3,FALSE),"")</f>
        <v/>
      </c>
      <c r="G393" s="14" t="str">
        <f>IF(OR(ISBLANK(B393),ISBLANK(C393))=FALSE,VLOOKUP(C393,'Límites CartaControl'!$A$7:$H$13,4,FALSE),"")</f>
        <v/>
      </c>
      <c r="H393" s="14" t="str">
        <f>IF(OR(ISBLANK(B393),ISBLANK(C393))=FALSE,VLOOKUP(C393,'Límites CartaControl'!$A$7:$H$13,6,FALSE),"")</f>
        <v/>
      </c>
      <c r="I393" s="70" t="str">
        <f>IF(OR(ISBLANK(B393),ISBLANK(C393))=FALSE,VLOOKUP(C393,'Límites CartaControl'!$A$7:$H$13,7,FALSE),"")</f>
        <v/>
      </c>
      <c r="J393" s="48"/>
      <c r="K393" s="103"/>
      <c r="L393" s="83"/>
      <c r="M393" s="120"/>
    </row>
    <row r="394" spans="1:13" x14ac:dyDescent="0.25">
      <c r="A394" s="43">
        <v>384</v>
      </c>
      <c r="B394" s="78"/>
      <c r="C394" s="48"/>
      <c r="D394" s="48"/>
      <c r="E394" s="14" t="str">
        <f>IF(OR(ISBLANK(B394),ISBLANK(C394))=FALSE,VLOOKUP(C394,'Límites CartaControl'!$A$7:$H$13,2,FALSE),"")</f>
        <v/>
      </c>
      <c r="F394" s="14" t="str">
        <f>IF(OR(ISBLANK(B394),ISBLANK(C394))=FALSE,VLOOKUP(C394,'Límites CartaControl'!$A$7:$H$13,3,FALSE),"")</f>
        <v/>
      </c>
      <c r="G394" s="14" t="str">
        <f>IF(OR(ISBLANK(B394),ISBLANK(C394))=FALSE,VLOOKUP(C394,'Límites CartaControl'!$A$7:$H$13,4,FALSE),"")</f>
        <v/>
      </c>
      <c r="H394" s="14" t="str">
        <f>IF(OR(ISBLANK(B394),ISBLANK(C394))=FALSE,VLOOKUP(C394,'Límites CartaControl'!$A$7:$H$13,6,FALSE),"")</f>
        <v/>
      </c>
      <c r="I394" s="70" t="str">
        <f>IF(OR(ISBLANK(B394),ISBLANK(C394))=FALSE,VLOOKUP(C394,'Límites CartaControl'!$A$7:$H$13,7,FALSE),"")</f>
        <v/>
      </c>
      <c r="J394" s="48"/>
      <c r="K394" s="103"/>
      <c r="L394" s="83"/>
      <c r="M394" s="120"/>
    </row>
    <row r="395" spans="1:13" x14ac:dyDescent="0.25">
      <c r="A395" s="43">
        <v>385</v>
      </c>
      <c r="B395" s="78"/>
      <c r="C395" s="48"/>
      <c r="D395" s="48"/>
      <c r="E395" s="14" t="str">
        <f>IF(OR(ISBLANK(B395),ISBLANK(C395))=FALSE,VLOOKUP(C395,'Límites CartaControl'!$A$7:$H$13,2,FALSE),"")</f>
        <v/>
      </c>
      <c r="F395" s="14" t="str">
        <f>IF(OR(ISBLANK(B395),ISBLANK(C395))=FALSE,VLOOKUP(C395,'Límites CartaControl'!$A$7:$H$13,3,FALSE),"")</f>
        <v/>
      </c>
      <c r="G395" s="14" t="str">
        <f>IF(OR(ISBLANK(B395),ISBLANK(C395))=FALSE,VLOOKUP(C395,'Límites CartaControl'!$A$7:$H$13,4,FALSE),"")</f>
        <v/>
      </c>
      <c r="H395" s="14" t="str">
        <f>IF(OR(ISBLANK(B395),ISBLANK(C395))=FALSE,VLOOKUP(C395,'Límites CartaControl'!$A$7:$H$13,6,FALSE),"")</f>
        <v/>
      </c>
      <c r="I395" s="70" t="str">
        <f>IF(OR(ISBLANK(B395),ISBLANK(C395))=FALSE,VLOOKUP(C395,'Límites CartaControl'!$A$7:$H$13,7,FALSE),"")</f>
        <v/>
      </c>
      <c r="J395" s="48"/>
      <c r="K395" s="103"/>
      <c r="L395" s="83"/>
      <c r="M395" s="120"/>
    </row>
    <row r="396" spans="1:13" x14ac:dyDescent="0.25">
      <c r="A396" s="43">
        <v>386</v>
      </c>
      <c r="B396" s="78"/>
      <c r="C396" s="48"/>
      <c r="D396" s="48"/>
      <c r="E396" s="14" t="str">
        <f>IF(OR(ISBLANK(B396),ISBLANK(C396))=FALSE,VLOOKUP(C396,'Límites CartaControl'!$A$7:$H$13,2,FALSE),"")</f>
        <v/>
      </c>
      <c r="F396" s="14" t="str">
        <f>IF(OR(ISBLANK(B396),ISBLANK(C396))=FALSE,VLOOKUP(C396,'Límites CartaControl'!$A$7:$H$13,3,FALSE),"")</f>
        <v/>
      </c>
      <c r="G396" s="14" t="str">
        <f>IF(OR(ISBLANK(B396),ISBLANK(C396))=FALSE,VLOOKUP(C396,'Límites CartaControl'!$A$7:$H$13,4,FALSE),"")</f>
        <v/>
      </c>
      <c r="H396" s="14" t="str">
        <f>IF(OR(ISBLANK(B396),ISBLANK(C396))=FALSE,VLOOKUP(C396,'Límites CartaControl'!$A$7:$H$13,6,FALSE),"")</f>
        <v/>
      </c>
      <c r="I396" s="70" t="str">
        <f>IF(OR(ISBLANK(B396),ISBLANK(C396))=FALSE,VLOOKUP(C396,'Límites CartaControl'!$A$7:$H$13,7,FALSE),"")</f>
        <v/>
      </c>
      <c r="J396" s="48"/>
      <c r="K396" s="103"/>
      <c r="L396" s="83"/>
      <c r="M396" s="120"/>
    </row>
    <row r="397" spans="1:13" x14ac:dyDescent="0.25">
      <c r="A397" s="43">
        <v>387</v>
      </c>
      <c r="B397" s="78"/>
      <c r="C397" s="48"/>
      <c r="D397" s="48"/>
      <c r="E397" s="14" t="str">
        <f>IF(OR(ISBLANK(B397),ISBLANK(C397))=FALSE,VLOOKUP(C397,'Límites CartaControl'!$A$7:$H$13,2,FALSE),"")</f>
        <v/>
      </c>
      <c r="F397" s="14" t="str">
        <f>IF(OR(ISBLANK(B397),ISBLANK(C397))=FALSE,VLOOKUP(C397,'Límites CartaControl'!$A$7:$H$13,3,FALSE),"")</f>
        <v/>
      </c>
      <c r="G397" s="14" t="str">
        <f>IF(OR(ISBLANK(B397),ISBLANK(C397))=FALSE,VLOOKUP(C397,'Límites CartaControl'!$A$7:$H$13,4,FALSE),"")</f>
        <v/>
      </c>
      <c r="H397" s="14" t="str">
        <f>IF(OR(ISBLANK(B397),ISBLANK(C397))=FALSE,VLOOKUP(C397,'Límites CartaControl'!$A$7:$H$13,6,FALSE),"")</f>
        <v/>
      </c>
      <c r="I397" s="70" t="str">
        <f>IF(OR(ISBLANK(B397),ISBLANK(C397))=FALSE,VLOOKUP(C397,'Límites CartaControl'!$A$7:$H$13,7,FALSE),"")</f>
        <v/>
      </c>
      <c r="J397" s="48"/>
      <c r="K397" s="103"/>
      <c r="L397" s="83"/>
      <c r="M397" s="120"/>
    </row>
    <row r="398" spans="1:13" x14ac:dyDescent="0.25">
      <c r="A398" s="43">
        <v>388</v>
      </c>
      <c r="B398" s="78"/>
      <c r="C398" s="48"/>
      <c r="D398" s="48"/>
      <c r="E398" s="14" t="str">
        <f>IF(OR(ISBLANK(B398),ISBLANK(C398))=FALSE,VLOOKUP(C398,'Límites CartaControl'!$A$7:$H$13,2,FALSE),"")</f>
        <v/>
      </c>
      <c r="F398" s="14" t="str">
        <f>IF(OR(ISBLANK(B398),ISBLANK(C398))=FALSE,VLOOKUP(C398,'Límites CartaControl'!$A$7:$H$13,3,FALSE),"")</f>
        <v/>
      </c>
      <c r="G398" s="14" t="str">
        <f>IF(OR(ISBLANK(B398),ISBLANK(C398))=FALSE,VLOOKUP(C398,'Límites CartaControl'!$A$7:$H$13,4,FALSE),"")</f>
        <v/>
      </c>
      <c r="H398" s="14" t="str">
        <f>IF(OR(ISBLANK(B398),ISBLANK(C398))=FALSE,VLOOKUP(C398,'Límites CartaControl'!$A$7:$H$13,6,FALSE),"")</f>
        <v/>
      </c>
      <c r="I398" s="70" t="str">
        <f>IF(OR(ISBLANK(B398),ISBLANK(C398))=FALSE,VLOOKUP(C398,'Límites CartaControl'!$A$7:$H$13,7,FALSE),"")</f>
        <v/>
      </c>
      <c r="J398" s="48"/>
      <c r="K398" s="103"/>
      <c r="L398" s="83"/>
      <c r="M398" s="120"/>
    </row>
    <row r="399" spans="1:13" x14ac:dyDescent="0.25">
      <c r="A399" s="43">
        <v>389</v>
      </c>
      <c r="B399" s="78"/>
      <c r="C399" s="48"/>
      <c r="D399" s="48"/>
      <c r="E399" s="14" t="str">
        <f>IF(OR(ISBLANK(B399),ISBLANK(C399))=FALSE,VLOOKUP(C399,'Límites CartaControl'!$A$7:$H$13,2,FALSE),"")</f>
        <v/>
      </c>
      <c r="F399" s="14" t="str">
        <f>IF(OR(ISBLANK(B399),ISBLANK(C399))=FALSE,VLOOKUP(C399,'Límites CartaControl'!$A$7:$H$13,3,FALSE),"")</f>
        <v/>
      </c>
      <c r="G399" s="14" t="str">
        <f>IF(OR(ISBLANK(B399),ISBLANK(C399))=FALSE,VLOOKUP(C399,'Límites CartaControl'!$A$7:$H$13,4,FALSE),"")</f>
        <v/>
      </c>
      <c r="H399" s="14" t="str">
        <f>IF(OR(ISBLANK(B399),ISBLANK(C399))=FALSE,VLOOKUP(C399,'Límites CartaControl'!$A$7:$H$13,6,FALSE),"")</f>
        <v/>
      </c>
      <c r="I399" s="70" t="str">
        <f>IF(OR(ISBLANK(B399),ISBLANK(C399))=FALSE,VLOOKUP(C399,'Límites CartaControl'!$A$7:$H$13,7,FALSE),"")</f>
        <v/>
      </c>
      <c r="J399" s="48"/>
      <c r="K399" s="103"/>
      <c r="L399" s="83"/>
      <c r="M399" s="120"/>
    </row>
    <row r="400" spans="1:13" x14ac:dyDescent="0.25">
      <c r="A400" s="43">
        <v>390</v>
      </c>
      <c r="B400" s="78"/>
      <c r="C400" s="48"/>
      <c r="D400" s="48"/>
      <c r="E400" s="14" t="str">
        <f>IF(OR(ISBLANK(B400),ISBLANK(C400))=FALSE,VLOOKUP(C400,'Límites CartaControl'!$A$7:$H$13,2,FALSE),"")</f>
        <v/>
      </c>
      <c r="F400" s="14" t="str">
        <f>IF(OR(ISBLANK(B400),ISBLANK(C400))=FALSE,VLOOKUP(C400,'Límites CartaControl'!$A$7:$H$13,3,FALSE),"")</f>
        <v/>
      </c>
      <c r="G400" s="14" t="str">
        <f>IF(OR(ISBLANK(B400),ISBLANK(C400))=FALSE,VLOOKUP(C400,'Límites CartaControl'!$A$7:$H$13,4,FALSE),"")</f>
        <v/>
      </c>
      <c r="H400" s="14" t="str">
        <f>IF(OR(ISBLANK(B400),ISBLANK(C400))=FALSE,VLOOKUP(C400,'Límites CartaControl'!$A$7:$H$13,6,FALSE),"")</f>
        <v/>
      </c>
      <c r="I400" s="70" t="str">
        <f>IF(OR(ISBLANK(B400),ISBLANK(C400))=FALSE,VLOOKUP(C400,'Límites CartaControl'!$A$7:$H$13,7,FALSE),"")</f>
        <v/>
      </c>
      <c r="J400" s="48"/>
      <c r="K400" s="103"/>
      <c r="L400" s="83"/>
      <c r="M400" s="120"/>
    </row>
    <row r="401" spans="1:13" x14ac:dyDescent="0.25">
      <c r="A401" s="43">
        <v>391</v>
      </c>
      <c r="B401" s="78"/>
      <c r="C401" s="48"/>
      <c r="D401" s="48"/>
      <c r="E401" s="14" t="str">
        <f>IF(OR(ISBLANK(B401),ISBLANK(C401))=FALSE,VLOOKUP(C401,'Límites CartaControl'!$A$7:$H$13,2,FALSE),"")</f>
        <v/>
      </c>
      <c r="F401" s="14" t="str">
        <f>IF(OR(ISBLANK(B401),ISBLANK(C401))=FALSE,VLOOKUP(C401,'Límites CartaControl'!$A$7:$H$13,3,FALSE),"")</f>
        <v/>
      </c>
      <c r="G401" s="14" t="str">
        <f>IF(OR(ISBLANK(B401),ISBLANK(C401))=FALSE,VLOOKUP(C401,'Límites CartaControl'!$A$7:$H$13,4,FALSE),"")</f>
        <v/>
      </c>
      <c r="H401" s="14" t="str">
        <f>IF(OR(ISBLANK(B401),ISBLANK(C401))=FALSE,VLOOKUP(C401,'Límites CartaControl'!$A$7:$H$13,6,FALSE),"")</f>
        <v/>
      </c>
      <c r="I401" s="70" t="str">
        <f>IF(OR(ISBLANK(B401),ISBLANK(C401))=FALSE,VLOOKUP(C401,'Límites CartaControl'!$A$7:$H$13,7,FALSE),"")</f>
        <v/>
      </c>
      <c r="J401" s="48"/>
      <c r="K401" s="103"/>
      <c r="L401" s="83"/>
      <c r="M401" s="120"/>
    </row>
    <row r="402" spans="1:13" x14ac:dyDescent="0.25">
      <c r="A402" s="43">
        <v>392</v>
      </c>
      <c r="B402" s="78"/>
      <c r="C402" s="48"/>
      <c r="D402" s="48"/>
      <c r="E402" s="14" t="str">
        <f>IF(OR(ISBLANK(B402),ISBLANK(C402))=FALSE,VLOOKUP(C402,'Límites CartaControl'!$A$7:$H$13,2,FALSE),"")</f>
        <v/>
      </c>
      <c r="F402" s="14" t="str">
        <f>IF(OR(ISBLANK(B402),ISBLANK(C402))=FALSE,VLOOKUP(C402,'Límites CartaControl'!$A$7:$H$13,3,FALSE),"")</f>
        <v/>
      </c>
      <c r="G402" s="14" t="str">
        <f>IF(OR(ISBLANK(B402),ISBLANK(C402))=FALSE,VLOOKUP(C402,'Límites CartaControl'!$A$7:$H$13,4,FALSE),"")</f>
        <v/>
      </c>
      <c r="H402" s="14" t="str">
        <f>IF(OR(ISBLANK(B402),ISBLANK(C402))=FALSE,VLOOKUP(C402,'Límites CartaControl'!$A$7:$H$13,6,FALSE),"")</f>
        <v/>
      </c>
      <c r="I402" s="70" t="str">
        <f>IF(OR(ISBLANK(B402),ISBLANK(C402))=FALSE,VLOOKUP(C402,'Límites CartaControl'!$A$7:$H$13,7,FALSE),"")</f>
        <v/>
      </c>
      <c r="J402" s="48"/>
      <c r="K402" s="103"/>
      <c r="L402" s="83"/>
      <c r="M402" s="120"/>
    </row>
    <row r="403" spans="1:13" x14ac:dyDescent="0.25">
      <c r="A403" s="43">
        <v>393</v>
      </c>
      <c r="B403" s="78"/>
      <c r="C403" s="48"/>
      <c r="D403" s="48"/>
      <c r="E403" s="14" t="str">
        <f>IF(OR(ISBLANK(B403),ISBLANK(C403))=FALSE,VLOOKUP(C403,'Límites CartaControl'!$A$7:$H$13,2,FALSE),"")</f>
        <v/>
      </c>
      <c r="F403" s="14" t="str">
        <f>IF(OR(ISBLANK(B403),ISBLANK(C403))=FALSE,VLOOKUP(C403,'Límites CartaControl'!$A$7:$H$13,3,FALSE),"")</f>
        <v/>
      </c>
      <c r="G403" s="14" t="str">
        <f>IF(OR(ISBLANK(B403),ISBLANK(C403))=FALSE,VLOOKUP(C403,'Límites CartaControl'!$A$7:$H$13,4,FALSE),"")</f>
        <v/>
      </c>
      <c r="H403" s="14" t="str">
        <f>IF(OR(ISBLANK(B403),ISBLANK(C403))=FALSE,VLOOKUP(C403,'Límites CartaControl'!$A$7:$H$13,6,FALSE),"")</f>
        <v/>
      </c>
      <c r="I403" s="70" t="str">
        <f>IF(OR(ISBLANK(B403),ISBLANK(C403))=FALSE,VLOOKUP(C403,'Límites CartaControl'!$A$7:$H$13,7,FALSE),"")</f>
        <v/>
      </c>
      <c r="J403" s="48"/>
      <c r="K403" s="103"/>
      <c r="L403" s="83"/>
      <c r="M403" s="120"/>
    </row>
    <row r="404" spans="1:13" x14ac:dyDescent="0.25">
      <c r="A404" s="43">
        <v>394</v>
      </c>
      <c r="B404" s="78"/>
      <c r="C404" s="48"/>
      <c r="D404" s="48"/>
      <c r="E404" s="14" t="str">
        <f>IF(OR(ISBLANK(B404),ISBLANK(C404))=FALSE,VLOOKUP(C404,'Límites CartaControl'!$A$7:$H$13,2,FALSE),"")</f>
        <v/>
      </c>
      <c r="F404" s="14" t="str">
        <f>IF(OR(ISBLANK(B404),ISBLANK(C404))=FALSE,VLOOKUP(C404,'Límites CartaControl'!$A$7:$H$13,3,FALSE),"")</f>
        <v/>
      </c>
      <c r="G404" s="14" t="str">
        <f>IF(OR(ISBLANK(B404),ISBLANK(C404))=FALSE,VLOOKUP(C404,'Límites CartaControl'!$A$7:$H$13,4,FALSE),"")</f>
        <v/>
      </c>
      <c r="H404" s="14" t="str">
        <f>IF(OR(ISBLANK(B404),ISBLANK(C404))=FALSE,VLOOKUP(C404,'Límites CartaControl'!$A$7:$H$13,6,FALSE),"")</f>
        <v/>
      </c>
      <c r="I404" s="70" t="str">
        <f>IF(OR(ISBLANK(B404),ISBLANK(C404))=FALSE,VLOOKUP(C404,'Límites CartaControl'!$A$7:$H$13,7,FALSE),"")</f>
        <v/>
      </c>
      <c r="J404" s="48"/>
      <c r="K404" s="103"/>
      <c r="L404" s="83"/>
      <c r="M404" s="120"/>
    </row>
    <row r="405" spans="1:13" x14ac:dyDescent="0.25">
      <c r="A405" s="43">
        <v>395</v>
      </c>
      <c r="B405" s="78"/>
      <c r="C405" s="48"/>
      <c r="D405" s="48"/>
      <c r="E405" s="14" t="str">
        <f>IF(OR(ISBLANK(B405),ISBLANK(C405))=FALSE,VLOOKUP(C405,'Límites CartaControl'!$A$7:$H$13,2,FALSE),"")</f>
        <v/>
      </c>
      <c r="F405" s="14" t="str">
        <f>IF(OR(ISBLANK(B405),ISBLANK(C405))=FALSE,VLOOKUP(C405,'Límites CartaControl'!$A$7:$H$13,3,FALSE),"")</f>
        <v/>
      </c>
      <c r="G405" s="14" t="str">
        <f>IF(OR(ISBLANK(B405),ISBLANK(C405))=FALSE,VLOOKUP(C405,'Límites CartaControl'!$A$7:$H$13,4,FALSE),"")</f>
        <v/>
      </c>
      <c r="H405" s="14" t="str">
        <f>IF(OR(ISBLANK(B405),ISBLANK(C405))=FALSE,VLOOKUP(C405,'Límites CartaControl'!$A$7:$H$13,6,FALSE),"")</f>
        <v/>
      </c>
      <c r="I405" s="70" t="str">
        <f>IF(OR(ISBLANK(B405),ISBLANK(C405))=FALSE,VLOOKUP(C405,'Límites CartaControl'!$A$7:$H$13,7,FALSE),"")</f>
        <v/>
      </c>
      <c r="J405" s="48"/>
      <c r="K405" s="103"/>
      <c r="L405" s="83"/>
      <c r="M405" s="120"/>
    </row>
    <row r="406" spans="1:13" x14ac:dyDescent="0.25">
      <c r="A406" s="43">
        <v>396</v>
      </c>
      <c r="B406" s="78"/>
      <c r="C406" s="48"/>
      <c r="D406" s="48"/>
      <c r="E406" s="14" t="str">
        <f>IF(OR(ISBLANK(B406),ISBLANK(C406))=FALSE,VLOOKUP(C406,'Límites CartaControl'!$A$7:$H$13,2,FALSE),"")</f>
        <v/>
      </c>
      <c r="F406" s="14" t="str">
        <f>IF(OR(ISBLANK(B406),ISBLANK(C406))=FALSE,VLOOKUP(C406,'Límites CartaControl'!$A$7:$H$13,3,FALSE),"")</f>
        <v/>
      </c>
      <c r="G406" s="14" t="str">
        <f>IF(OR(ISBLANK(B406),ISBLANK(C406))=FALSE,VLOOKUP(C406,'Límites CartaControl'!$A$7:$H$13,4,FALSE),"")</f>
        <v/>
      </c>
      <c r="H406" s="14" t="str">
        <f>IF(OR(ISBLANK(B406),ISBLANK(C406))=FALSE,VLOOKUP(C406,'Límites CartaControl'!$A$7:$H$13,6,FALSE),"")</f>
        <v/>
      </c>
      <c r="I406" s="70" t="str">
        <f>IF(OR(ISBLANK(B406),ISBLANK(C406))=FALSE,VLOOKUP(C406,'Límites CartaControl'!$A$7:$H$13,7,FALSE),"")</f>
        <v/>
      </c>
      <c r="J406" s="48"/>
      <c r="K406" s="103"/>
      <c r="L406" s="83"/>
      <c r="M406" s="120"/>
    </row>
    <row r="407" spans="1:13" x14ac:dyDescent="0.25">
      <c r="A407" s="43">
        <v>397</v>
      </c>
      <c r="B407" s="78"/>
      <c r="C407" s="48"/>
      <c r="D407" s="48"/>
      <c r="E407" s="14" t="str">
        <f>IF(OR(ISBLANK(B407),ISBLANK(C407))=FALSE,VLOOKUP(C407,'Límites CartaControl'!$A$7:$H$13,2,FALSE),"")</f>
        <v/>
      </c>
      <c r="F407" s="14" t="str">
        <f>IF(OR(ISBLANK(B407),ISBLANK(C407))=FALSE,VLOOKUP(C407,'Límites CartaControl'!$A$7:$H$13,3,FALSE),"")</f>
        <v/>
      </c>
      <c r="G407" s="14" t="str">
        <f>IF(OR(ISBLANK(B407),ISBLANK(C407))=FALSE,VLOOKUP(C407,'Límites CartaControl'!$A$7:$H$13,4,FALSE),"")</f>
        <v/>
      </c>
      <c r="H407" s="14" t="str">
        <f>IF(OR(ISBLANK(B407),ISBLANK(C407))=FALSE,VLOOKUP(C407,'Límites CartaControl'!$A$7:$H$13,6,FALSE),"")</f>
        <v/>
      </c>
      <c r="I407" s="70" t="str">
        <f>IF(OR(ISBLANK(B407),ISBLANK(C407))=FALSE,VLOOKUP(C407,'Límites CartaControl'!$A$7:$H$13,7,FALSE),"")</f>
        <v/>
      </c>
      <c r="J407" s="48"/>
      <c r="K407" s="103"/>
      <c r="L407" s="83"/>
      <c r="M407" s="120"/>
    </row>
    <row r="408" spans="1:13" x14ac:dyDescent="0.25">
      <c r="A408" s="43">
        <v>398</v>
      </c>
      <c r="B408" s="78"/>
      <c r="C408" s="48"/>
      <c r="D408" s="48"/>
      <c r="E408" s="14" t="str">
        <f>IF(OR(ISBLANK(B408),ISBLANK(C408))=FALSE,VLOOKUP(C408,'Límites CartaControl'!$A$7:$H$13,2,FALSE),"")</f>
        <v/>
      </c>
      <c r="F408" s="14" t="str">
        <f>IF(OR(ISBLANK(B408),ISBLANK(C408))=FALSE,VLOOKUP(C408,'Límites CartaControl'!$A$7:$H$13,3,FALSE),"")</f>
        <v/>
      </c>
      <c r="G408" s="14" t="str">
        <f>IF(OR(ISBLANK(B408),ISBLANK(C408))=FALSE,VLOOKUP(C408,'Límites CartaControl'!$A$7:$H$13,4,FALSE),"")</f>
        <v/>
      </c>
      <c r="H408" s="14" t="str">
        <f>IF(OR(ISBLANK(B408),ISBLANK(C408))=FALSE,VLOOKUP(C408,'Límites CartaControl'!$A$7:$H$13,6,FALSE),"")</f>
        <v/>
      </c>
      <c r="I408" s="70" t="str">
        <f>IF(OR(ISBLANK(B408),ISBLANK(C408))=FALSE,VLOOKUP(C408,'Límites CartaControl'!$A$7:$H$13,7,FALSE),"")</f>
        <v/>
      </c>
      <c r="J408" s="48"/>
      <c r="K408" s="103"/>
      <c r="L408" s="83"/>
      <c r="M408" s="120"/>
    </row>
    <row r="409" spans="1:13" x14ac:dyDescent="0.25">
      <c r="A409" s="43">
        <v>399</v>
      </c>
      <c r="B409" s="78"/>
      <c r="C409" s="48"/>
      <c r="D409" s="48"/>
      <c r="E409" s="14" t="str">
        <f>IF(OR(ISBLANK(B409),ISBLANK(C409))=FALSE,VLOOKUP(C409,'Límites CartaControl'!$A$7:$H$13,2,FALSE),"")</f>
        <v/>
      </c>
      <c r="F409" s="14" t="str">
        <f>IF(OR(ISBLANK(B409),ISBLANK(C409))=FALSE,VLOOKUP(C409,'Límites CartaControl'!$A$7:$H$13,3,FALSE),"")</f>
        <v/>
      </c>
      <c r="G409" s="14" t="str">
        <f>IF(OR(ISBLANK(B409),ISBLANK(C409))=FALSE,VLOOKUP(C409,'Límites CartaControl'!$A$7:$H$13,4,FALSE),"")</f>
        <v/>
      </c>
      <c r="H409" s="14" t="str">
        <f>IF(OR(ISBLANK(B409),ISBLANK(C409))=FALSE,VLOOKUP(C409,'Límites CartaControl'!$A$7:$H$13,6,FALSE),"")</f>
        <v/>
      </c>
      <c r="I409" s="70" t="str">
        <f>IF(OR(ISBLANK(B409),ISBLANK(C409))=FALSE,VLOOKUP(C409,'Límites CartaControl'!$A$7:$H$13,7,FALSE),"")</f>
        <v/>
      </c>
      <c r="J409" s="48"/>
      <c r="K409" s="103"/>
      <c r="L409" s="83"/>
      <c r="M409" s="120"/>
    </row>
    <row r="410" spans="1:13" x14ac:dyDescent="0.25">
      <c r="A410" s="43">
        <v>400</v>
      </c>
      <c r="B410" s="78"/>
      <c r="C410" s="48"/>
      <c r="D410" s="48"/>
      <c r="E410" s="14" t="str">
        <f>IF(OR(ISBLANK(B410),ISBLANK(C410))=FALSE,VLOOKUP(C410,'Límites CartaControl'!$A$7:$H$13,2,FALSE),"")</f>
        <v/>
      </c>
      <c r="F410" s="14" t="str">
        <f>IF(OR(ISBLANK(B410),ISBLANK(C410))=FALSE,VLOOKUP(C410,'Límites CartaControl'!$A$7:$H$13,3,FALSE),"")</f>
        <v/>
      </c>
      <c r="G410" s="14" t="str">
        <f>IF(OR(ISBLANK(B410),ISBLANK(C410))=FALSE,VLOOKUP(C410,'Límites CartaControl'!$A$7:$H$13,4,FALSE),"")</f>
        <v/>
      </c>
      <c r="H410" s="14" t="str">
        <f>IF(OR(ISBLANK(B410),ISBLANK(C410))=FALSE,VLOOKUP(C410,'Límites CartaControl'!$A$7:$H$13,6,FALSE),"")</f>
        <v/>
      </c>
      <c r="I410" s="70" t="str">
        <f>IF(OR(ISBLANK(B410),ISBLANK(C410))=FALSE,VLOOKUP(C410,'Límites CartaControl'!$A$7:$H$13,7,FALSE),"")</f>
        <v/>
      </c>
      <c r="J410" s="48"/>
      <c r="K410" s="103"/>
      <c r="L410" s="83"/>
      <c r="M410" s="120"/>
    </row>
    <row r="411" spans="1:13" x14ac:dyDescent="0.25">
      <c r="A411" s="43">
        <v>401</v>
      </c>
      <c r="B411" s="78"/>
      <c r="C411" s="48"/>
      <c r="D411" s="48"/>
      <c r="E411" s="14" t="str">
        <f>IF(OR(ISBLANK(B411),ISBLANK(C411))=FALSE,VLOOKUP(C411,'Límites CartaControl'!$A$7:$H$13,2,FALSE),"")</f>
        <v/>
      </c>
      <c r="F411" s="14" t="str">
        <f>IF(OR(ISBLANK(B411),ISBLANK(C411))=FALSE,VLOOKUP(C411,'Límites CartaControl'!$A$7:$H$13,3,FALSE),"")</f>
        <v/>
      </c>
      <c r="G411" s="14" t="str">
        <f>IF(OR(ISBLANK(B411),ISBLANK(C411))=FALSE,VLOOKUP(C411,'Límites CartaControl'!$A$7:$H$13,4,FALSE),"")</f>
        <v/>
      </c>
      <c r="H411" s="14" t="str">
        <f>IF(OR(ISBLANK(B411),ISBLANK(C411))=FALSE,VLOOKUP(C411,'Límites CartaControl'!$A$7:$H$13,6,FALSE),"")</f>
        <v/>
      </c>
      <c r="I411" s="70" t="str">
        <f>IF(OR(ISBLANK(B411),ISBLANK(C411))=FALSE,VLOOKUP(C411,'Límites CartaControl'!$A$7:$H$13,7,FALSE),"")</f>
        <v/>
      </c>
      <c r="J411" s="48"/>
      <c r="K411" s="103"/>
      <c r="L411" s="83"/>
      <c r="M411" s="120"/>
    </row>
    <row r="412" spans="1:13" x14ac:dyDescent="0.25">
      <c r="A412" s="43">
        <v>402</v>
      </c>
      <c r="B412" s="78"/>
      <c r="C412" s="48"/>
      <c r="D412" s="48"/>
      <c r="E412" s="14" t="str">
        <f>IF(OR(ISBLANK(B412),ISBLANK(C412))=FALSE,VLOOKUP(C412,'Límites CartaControl'!$A$7:$H$13,2,FALSE),"")</f>
        <v/>
      </c>
      <c r="F412" s="14" t="str">
        <f>IF(OR(ISBLANK(B412),ISBLANK(C412))=FALSE,VLOOKUP(C412,'Límites CartaControl'!$A$7:$H$13,3,FALSE),"")</f>
        <v/>
      </c>
      <c r="G412" s="14" t="str">
        <f>IF(OR(ISBLANK(B412),ISBLANK(C412))=FALSE,VLOOKUP(C412,'Límites CartaControl'!$A$7:$H$13,4,FALSE),"")</f>
        <v/>
      </c>
      <c r="H412" s="14" t="str">
        <f>IF(OR(ISBLANK(B412),ISBLANK(C412))=FALSE,VLOOKUP(C412,'Límites CartaControl'!$A$7:$H$13,6,FALSE),"")</f>
        <v/>
      </c>
      <c r="I412" s="70" t="str">
        <f>IF(OR(ISBLANK(B412),ISBLANK(C412))=FALSE,VLOOKUP(C412,'Límites CartaControl'!$A$7:$H$13,7,FALSE),"")</f>
        <v/>
      </c>
      <c r="J412" s="48"/>
      <c r="K412" s="103"/>
      <c r="L412" s="83"/>
      <c r="M412" s="120"/>
    </row>
    <row r="413" spans="1:13" x14ac:dyDescent="0.25">
      <c r="A413" s="43">
        <v>403</v>
      </c>
      <c r="B413" s="78"/>
      <c r="C413" s="48"/>
      <c r="D413" s="48"/>
      <c r="E413" s="14" t="str">
        <f>IF(OR(ISBLANK(B413),ISBLANK(C413))=FALSE,VLOOKUP(C413,'Límites CartaControl'!$A$7:$H$13,2,FALSE),"")</f>
        <v/>
      </c>
      <c r="F413" s="14" t="str">
        <f>IF(OR(ISBLANK(B413),ISBLANK(C413))=FALSE,VLOOKUP(C413,'Límites CartaControl'!$A$7:$H$13,3,FALSE),"")</f>
        <v/>
      </c>
      <c r="G413" s="14" t="str">
        <f>IF(OR(ISBLANK(B413),ISBLANK(C413))=FALSE,VLOOKUP(C413,'Límites CartaControl'!$A$7:$H$13,4,FALSE),"")</f>
        <v/>
      </c>
      <c r="H413" s="14" t="str">
        <f>IF(OR(ISBLANK(B413),ISBLANK(C413))=FALSE,VLOOKUP(C413,'Límites CartaControl'!$A$7:$H$13,6,FALSE),"")</f>
        <v/>
      </c>
      <c r="I413" s="70" t="str">
        <f>IF(OR(ISBLANK(B413),ISBLANK(C413))=FALSE,VLOOKUP(C413,'Límites CartaControl'!$A$7:$H$13,7,FALSE),"")</f>
        <v/>
      </c>
      <c r="J413" s="48"/>
      <c r="K413" s="103"/>
      <c r="L413" s="83"/>
      <c r="M413" s="120"/>
    </row>
    <row r="414" spans="1:13" x14ac:dyDescent="0.25">
      <c r="A414" s="43">
        <v>404</v>
      </c>
      <c r="B414" s="78"/>
      <c r="C414" s="48"/>
      <c r="D414" s="48"/>
      <c r="E414" s="14" t="str">
        <f>IF(OR(ISBLANK(B414),ISBLANK(C414))=FALSE,VLOOKUP(C414,'Límites CartaControl'!$A$7:$H$13,2,FALSE),"")</f>
        <v/>
      </c>
      <c r="F414" s="14" t="str">
        <f>IF(OR(ISBLANK(B414),ISBLANK(C414))=FALSE,VLOOKUP(C414,'Límites CartaControl'!$A$7:$H$13,3,FALSE),"")</f>
        <v/>
      </c>
      <c r="G414" s="14" t="str">
        <f>IF(OR(ISBLANK(B414),ISBLANK(C414))=FALSE,VLOOKUP(C414,'Límites CartaControl'!$A$7:$H$13,4,FALSE),"")</f>
        <v/>
      </c>
      <c r="H414" s="14" t="str">
        <f>IF(OR(ISBLANK(B414),ISBLANK(C414))=FALSE,VLOOKUP(C414,'Límites CartaControl'!$A$7:$H$13,6,FALSE),"")</f>
        <v/>
      </c>
      <c r="I414" s="70" t="str">
        <f>IF(OR(ISBLANK(B414),ISBLANK(C414))=FALSE,VLOOKUP(C414,'Límites CartaControl'!$A$7:$H$13,7,FALSE),"")</f>
        <v/>
      </c>
      <c r="J414" s="48"/>
      <c r="K414" s="103"/>
      <c r="L414" s="83"/>
      <c r="M414" s="120"/>
    </row>
    <row r="415" spans="1:13" x14ac:dyDescent="0.25">
      <c r="A415" s="43">
        <v>405</v>
      </c>
      <c r="B415" s="78"/>
      <c r="C415" s="48"/>
      <c r="D415" s="48"/>
      <c r="E415" s="14" t="str">
        <f>IF(OR(ISBLANK(B415),ISBLANK(C415))=FALSE,VLOOKUP(C415,'Límites CartaControl'!$A$7:$H$13,2,FALSE),"")</f>
        <v/>
      </c>
      <c r="F415" s="14" t="str">
        <f>IF(OR(ISBLANK(B415),ISBLANK(C415))=FALSE,VLOOKUP(C415,'Límites CartaControl'!$A$7:$H$13,3,FALSE),"")</f>
        <v/>
      </c>
      <c r="G415" s="14" t="str">
        <f>IF(OR(ISBLANK(B415),ISBLANK(C415))=FALSE,VLOOKUP(C415,'Límites CartaControl'!$A$7:$H$13,4,FALSE),"")</f>
        <v/>
      </c>
      <c r="H415" s="14" t="str">
        <f>IF(OR(ISBLANK(B415),ISBLANK(C415))=FALSE,VLOOKUP(C415,'Límites CartaControl'!$A$7:$H$13,6,FALSE),"")</f>
        <v/>
      </c>
      <c r="I415" s="70" t="str">
        <f>IF(OR(ISBLANK(B415),ISBLANK(C415))=FALSE,VLOOKUP(C415,'Límites CartaControl'!$A$7:$H$13,7,FALSE),"")</f>
        <v/>
      </c>
      <c r="J415" s="48"/>
      <c r="K415" s="103"/>
      <c r="L415" s="83"/>
      <c r="M415" s="120"/>
    </row>
    <row r="416" spans="1:13" x14ac:dyDescent="0.25">
      <c r="A416" s="43">
        <v>406</v>
      </c>
      <c r="B416" s="78"/>
      <c r="C416" s="48"/>
      <c r="D416" s="48"/>
      <c r="E416" s="14" t="str">
        <f>IF(OR(ISBLANK(B416),ISBLANK(C416))=FALSE,VLOOKUP(C416,'Límites CartaControl'!$A$7:$H$13,2,FALSE),"")</f>
        <v/>
      </c>
      <c r="F416" s="14" t="str">
        <f>IF(OR(ISBLANK(B416),ISBLANK(C416))=FALSE,VLOOKUP(C416,'Límites CartaControl'!$A$7:$H$13,3,FALSE),"")</f>
        <v/>
      </c>
      <c r="G416" s="14" t="str">
        <f>IF(OR(ISBLANK(B416),ISBLANK(C416))=FALSE,VLOOKUP(C416,'Límites CartaControl'!$A$7:$H$13,4,FALSE),"")</f>
        <v/>
      </c>
      <c r="H416" s="14" t="str">
        <f>IF(OR(ISBLANK(B416),ISBLANK(C416))=FALSE,VLOOKUP(C416,'Límites CartaControl'!$A$7:$H$13,6,FALSE),"")</f>
        <v/>
      </c>
      <c r="I416" s="70" t="str">
        <f>IF(OR(ISBLANK(B416),ISBLANK(C416))=FALSE,VLOOKUP(C416,'Límites CartaControl'!$A$7:$H$13,7,FALSE),"")</f>
        <v/>
      </c>
      <c r="J416" s="48"/>
      <c r="K416" s="103"/>
      <c r="L416" s="83"/>
      <c r="M416" s="120"/>
    </row>
    <row r="417" spans="1:13" x14ac:dyDescent="0.25">
      <c r="A417" s="43">
        <v>407</v>
      </c>
      <c r="B417" s="78"/>
      <c r="C417" s="48"/>
      <c r="D417" s="48"/>
      <c r="E417" s="14" t="str">
        <f>IF(OR(ISBLANK(B417),ISBLANK(C417))=FALSE,VLOOKUP(C417,'Límites CartaControl'!$A$7:$H$13,2,FALSE),"")</f>
        <v/>
      </c>
      <c r="F417" s="14" t="str">
        <f>IF(OR(ISBLANK(B417),ISBLANK(C417))=FALSE,VLOOKUP(C417,'Límites CartaControl'!$A$7:$H$13,3,FALSE),"")</f>
        <v/>
      </c>
      <c r="G417" s="14" t="str">
        <f>IF(OR(ISBLANK(B417),ISBLANK(C417))=FALSE,VLOOKUP(C417,'Límites CartaControl'!$A$7:$H$13,4,FALSE),"")</f>
        <v/>
      </c>
      <c r="H417" s="14" t="str">
        <f>IF(OR(ISBLANK(B417),ISBLANK(C417))=FALSE,VLOOKUP(C417,'Límites CartaControl'!$A$7:$H$13,6,FALSE),"")</f>
        <v/>
      </c>
      <c r="I417" s="70" t="str">
        <f>IF(OR(ISBLANK(B417),ISBLANK(C417))=FALSE,VLOOKUP(C417,'Límites CartaControl'!$A$7:$H$13,7,FALSE),"")</f>
        <v/>
      </c>
      <c r="J417" s="48"/>
      <c r="K417" s="103"/>
      <c r="L417" s="83"/>
      <c r="M417" s="120"/>
    </row>
    <row r="418" spans="1:13" x14ac:dyDescent="0.25">
      <c r="A418" s="43">
        <v>408</v>
      </c>
      <c r="B418" s="78"/>
      <c r="C418" s="48"/>
      <c r="D418" s="48"/>
      <c r="E418" s="14" t="str">
        <f>IF(OR(ISBLANK(B418),ISBLANK(C418))=FALSE,VLOOKUP(C418,'Límites CartaControl'!$A$7:$H$13,2,FALSE),"")</f>
        <v/>
      </c>
      <c r="F418" s="14" t="str">
        <f>IF(OR(ISBLANK(B418),ISBLANK(C418))=FALSE,VLOOKUP(C418,'Límites CartaControl'!$A$7:$H$13,3,FALSE),"")</f>
        <v/>
      </c>
      <c r="G418" s="14" t="str">
        <f>IF(OR(ISBLANK(B418),ISBLANK(C418))=FALSE,VLOOKUP(C418,'Límites CartaControl'!$A$7:$H$13,4,FALSE),"")</f>
        <v/>
      </c>
      <c r="H418" s="14" t="str">
        <f>IF(OR(ISBLANK(B418),ISBLANK(C418))=FALSE,VLOOKUP(C418,'Límites CartaControl'!$A$7:$H$13,6,FALSE),"")</f>
        <v/>
      </c>
      <c r="I418" s="70" t="str">
        <f>IF(OR(ISBLANK(B418),ISBLANK(C418))=FALSE,VLOOKUP(C418,'Límites CartaControl'!$A$7:$H$13,7,FALSE),"")</f>
        <v/>
      </c>
      <c r="J418" s="48"/>
      <c r="K418" s="103"/>
      <c r="L418" s="83"/>
      <c r="M418" s="120"/>
    </row>
    <row r="419" spans="1:13" x14ac:dyDescent="0.25">
      <c r="A419" s="43">
        <v>409</v>
      </c>
      <c r="B419" s="78"/>
      <c r="C419" s="48"/>
      <c r="D419" s="48"/>
      <c r="E419" s="14" t="str">
        <f>IF(OR(ISBLANK(B419),ISBLANK(C419))=FALSE,VLOOKUP(C419,'Límites CartaControl'!$A$7:$H$13,2,FALSE),"")</f>
        <v/>
      </c>
      <c r="F419" s="14" t="str">
        <f>IF(OR(ISBLANK(B419),ISBLANK(C419))=FALSE,VLOOKUP(C419,'Límites CartaControl'!$A$7:$H$13,3,FALSE),"")</f>
        <v/>
      </c>
      <c r="G419" s="14" t="str">
        <f>IF(OR(ISBLANK(B419),ISBLANK(C419))=FALSE,VLOOKUP(C419,'Límites CartaControl'!$A$7:$H$13,4,FALSE),"")</f>
        <v/>
      </c>
      <c r="H419" s="14" t="str">
        <f>IF(OR(ISBLANK(B419),ISBLANK(C419))=FALSE,VLOOKUP(C419,'Límites CartaControl'!$A$7:$H$13,6,FALSE),"")</f>
        <v/>
      </c>
      <c r="I419" s="70" t="str">
        <f>IF(OR(ISBLANK(B419),ISBLANK(C419))=FALSE,VLOOKUP(C419,'Límites CartaControl'!$A$7:$H$13,7,FALSE),"")</f>
        <v/>
      </c>
      <c r="J419" s="48"/>
      <c r="K419" s="103"/>
      <c r="L419" s="83"/>
      <c r="M419" s="120"/>
    </row>
    <row r="420" spans="1:13" x14ac:dyDescent="0.25">
      <c r="A420" s="43">
        <v>410</v>
      </c>
      <c r="B420" s="78"/>
      <c r="C420" s="48"/>
      <c r="D420" s="48"/>
      <c r="E420" s="14" t="str">
        <f>IF(OR(ISBLANK(B420),ISBLANK(C420))=FALSE,VLOOKUP(C420,'Límites CartaControl'!$A$7:$H$13,2,FALSE),"")</f>
        <v/>
      </c>
      <c r="F420" s="14" t="str">
        <f>IF(OR(ISBLANK(B420),ISBLANK(C420))=FALSE,VLOOKUP(C420,'Límites CartaControl'!$A$7:$H$13,3,FALSE),"")</f>
        <v/>
      </c>
      <c r="G420" s="14" t="str">
        <f>IF(OR(ISBLANK(B420),ISBLANK(C420))=FALSE,VLOOKUP(C420,'Límites CartaControl'!$A$7:$H$13,4,FALSE),"")</f>
        <v/>
      </c>
      <c r="H420" s="14" t="str">
        <f>IF(OR(ISBLANK(B420),ISBLANK(C420))=FALSE,VLOOKUP(C420,'Límites CartaControl'!$A$7:$H$13,6,FALSE),"")</f>
        <v/>
      </c>
      <c r="I420" s="70" t="str">
        <f>IF(OR(ISBLANK(B420),ISBLANK(C420))=FALSE,VLOOKUP(C420,'Límites CartaControl'!$A$7:$H$13,7,FALSE),"")</f>
        <v/>
      </c>
      <c r="J420" s="48"/>
      <c r="K420" s="103"/>
      <c r="L420" s="83"/>
      <c r="M420" s="120"/>
    </row>
    <row r="421" spans="1:13" x14ac:dyDescent="0.25">
      <c r="A421" s="43">
        <v>411</v>
      </c>
      <c r="B421" s="78"/>
      <c r="C421" s="48"/>
      <c r="D421" s="48"/>
      <c r="E421" s="14" t="str">
        <f>IF(OR(ISBLANK(B421),ISBLANK(C421))=FALSE,VLOOKUP(C421,'Límites CartaControl'!$A$7:$H$13,2,FALSE),"")</f>
        <v/>
      </c>
      <c r="F421" s="14" t="str">
        <f>IF(OR(ISBLANK(B421),ISBLANK(C421))=FALSE,VLOOKUP(C421,'Límites CartaControl'!$A$7:$H$13,3,FALSE),"")</f>
        <v/>
      </c>
      <c r="G421" s="14" t="str">
        <f>IF(OR(ISBLANK(B421),ISBLANK(C421))=FALSE,VLOOKUP(C421,'Límites CartaControl'!$A$7:$H$13,4,FALSE),"")</f>
        <v/>
      </c>
      <c r="H421" s="14" t="str">
        <f>IF(OR(ISBLANK(B421),ISBLANK(C421))=FALSE,VLOOKUP(C421,'Límites CartaControl'!$A$7:$H$13,6,FALSE),"")</f>
        <v/>
      </c>
      <c r="I421" s="70" t="str">
        <f>IF(OR(ISBLANK(B421),ISBLANK(C421))=FALSE,VLOOKUP(C421,'Límites CartaControl'!$A$7:$H$13,7,FALSE),"")</f>
        <v/>
      </c>
      <c r="J421" s="48"/>
      <c r="K421" s="103"/>
      <c r="L421" s="83"/>
      <c r="M421" s="120"/>
    </row>
    <row r="422" spans="1:13" x14ac:dyDescent="0.25">
      <c r="A422" s="43">
        <v>412</v>
      </c>
      <c r="B422" s="78"/>
      <c r="C422" s="48"/>
      <c r="D422" s="48"/>
      <c r="E422" s="14" t="str">
        <f>IF(OR(ISBLANK(B422),ISBLANK(C422))=FALSE,VLOOKUP(C422,'Límites CartaControl'!$A$7:$H$13,2,FALSE),"")</f>
        <v/>
      </c>
      <c r="F422" s="14" t="str">
        <f>IF(OR(ISBLANK(B422),ISBLANK(C422))=FALSE,VLOOKUP(C422,'Límites CartaControl'!$A$7:$H$13,3,FALSE),"")</f>
        <v/>
      </c>
      <c r="G422" s="14" t="str">
        <f>IF(OR(ISBLANK(B422),ISBLANK(C422))=FALSE,VLOOKUP(C422,'Límites CartaControl'!$A$7:$H$13,4,FALSE),"")</f>
        <v/>
      </c>
      <c r="H422" s="14" t="str">
        <f>IF(OR(ISBLANK(B422),ISBLANK(C422))=FALSE,VLOOKUP(C422,'Límites CartaControl'!$A$7:$H$13,6,FALSE),"")</f>
        <v/>
      </c>
      <c r="I422" s="70" t="str">
        <f>IF(OR(ISBLANK(B422),ISBLANK(C422))=FALSE,VLOOKUP(C422,'Límites CartaControl'!$A$7:$H$13,7,FALSE),"")</f>
        <v/>
      </c>
      <c r="J422" s="48"/>
      <c r="K422" s="103"/>
      <c r="L422" s="83"/>
      <c r="M422" s="120"/>
    </row>
    <row r="423" spans="1:13" x14ac:dyDescent="0.25">
      <c r="A423" s="43">
        <v>413</v>
      </c>
      <c r="B423" s="78"/>
      <c r="C423" s="48"/>
      <c r="D423" s="48"/>
      <c r="E423" s="14" t="str">
        <f>IF(OR(ISBLANK(B423),ISBLANK(C423))=FALSE,VLOOKUP(C423,'Límites CartaControl'!$A$7:$H$13,2,FALSE),"")</f>
        <v/>
      </c>
      <c r="F423" s="14" t="str">
        <f>IF(OR(ISBLANK(B423),ISBLANK(C423))=FALSE,VLOOKUP(C423,'Límites CartaControl'!$A$7:$H$13,3,FALSE),"")</f>
        <v/>
      </c>
      <c r="G423" s="14" t="str">
        <f>IF(OR(ISBLANK(B423),ISBLANK(C423))=FALSE,VLOOKUP(C423,'Límites CartaControl'!$A$7:$H$13,4,FALSE),"")</f>
        <v/>
      </c>
      <c r="H423" s="14" t="str">
        <f>IF(OR(ISBLANK(B423),ISBLANK(C423))=FALSE,VLOOKUP(C423,'Límites CartaControl'!$A$7:$H$13,6,FALSE),"")</f>
        <v/>
      </c>
      <c r="I423" s="70" t="str">
        <f>IF(OR(ISBLANK(B423),ISBLANK(C423))=FALSE,VLOOKUP(C423,'Límites CartaControl'!$A$7:$H$13,7,FALSE),"")</f>
        <v/>
      </c>
      <c r="J423" s="48"/>
      <c r="K423" s="103"/>
      <c r="L423" s="83"/>
      <c r="M423" s="120"/>
    </row>
    <row r="424" spans="1:13" x14ac:dyDescent="0.25">
      <c r="A424" s="43">
        <v>414</v>
      </c>
      <c r="B424" s="78"/>
      <c r="C424" s="48"/>
      <c r="D424" s="48"/>
      <c r="E424" s="14" t="str">
        <f>IF(OR(ISBLANK(B424),ISBLANK(C424))=FALSE,VLOOKUP(C424,'Límites CartaControl'!$A$7:$H$13,2,FALSE),"")</f>
        <v/>
      </c>
      <c r="F424" s="14" t="str">
        <f>IF(OR(ISBLANK(B424),ISBLANK(C424))=FALSE,VLOOKUP(C424,'Límites CartaControl'!$A$7:$H$13,3,FALSE),"")</f>
        <v/>
      </c>
      <c r="G424" s="14" t="str">
        <f>IF(OR(ISBLANK(B424),ISBLANK(C424))=FALSE,VLOOKUP(C424,'Límites CartaControl'!$A$7:$H$13,4,FALSE),"")</f>
        <v/>
      </c>
      <c r="H424" s="14" t="str">
        <f>IF(OR(ISBLANK(B424),ISBLANK(C424))=FALSE,VLOOKUP(C424,'Límites CartaControl'!$A$7:$H$13,6,FALSE),"")</f>
        <v/>
      </c>
      <c r="I424" s="70" t="str">
        <f>IF(OR(ISBLANK(B424),ISBLANK(C424))=FALSE,VLOOKUP(C424,'Límites CartaControl'!$A$7:$H$13,7,FALSE),"")</f>
        <v/>
      </c>
      <c r="J424" s="48"/>
      <c r="K424" s="103"/>
      <c r="L424" s="83"/>
      <c r="M424" s="120"/>
    </row>
    <row r="425" spans="1:13" x14ac:dyDescent="0.25">
      <c r="A425" s="43">
        <v>415</v>
      </c>
      <c r="B425" s="78"/>
      <c r="C425" s="48"/>
      <c r="D425" s="48"/>
      <c r="E425" s="14" t="str">
        <f>IF(OR(ISBLANK(B425),ISBLANK(C425))=FALSE,VLOOKUP(C425,'Límites CartaControl'!$A$7:$H$13,2,FALSE),"")</f>
        <v/>
      </c>
      <c r="F425" s="14" t="str">
        <f>IF(OR(ISBLANK(B425),ISBLANK(C425))=FALSE,VLOOKUP(C425,'Límites CartaControl'!$A$7:$H$13,3,FALSE),"")</f>
        <v/>
      </c>
      <c r="G425" s="14" t="str">
        <f>IF(OR(ISBLANK(B425),ISBLANK(C425))=FALSE,VLOOKUP(C425,'Límites CartaControl'!$A$7:$H$13,4,FALSE),"")</f>
        <v/>
      </c>
      <c r="H425" s="14" t="str">
        <f>IF(OR(ISBLANK(B425),ISBLANK(C425))=FALSE,VLOOKUP(C425,'Límites CartaControl'!$A$7:$H$13,6,FALSE),"")</f>
        <v/>
      </c>
      <c r="I425" s="70" t="str">
        <f>IF(OR(ISBLANK(B425),ISBLANK(C425))=FALSE,VLOOKUP(C425,'Límites CartaControl'!$A$7:$H$13,7,FALSE),"")</f>
        <v/>
      </c>
      <c r="J425" s="48"/>
      <c r="K425" s="103"/>
      <c r="L425" s="83"/>
      <c r="M425" s="120"/>
    </row>
    <row r="426" spans="1:13" x14ac:dyDescent="0.25">
      <c r="A426" s="43">
        <v>416</v>
      </c>
      <c r="B426" s="78"/>
      <c r="C426" s="48"/>
      <c r="D426" s="48"/>
      <c r="E426" s="14" t="str">
        <f>IF(OR(ISBLANK(B426),ISBLANK(C426))=FALSE,VLOOKUP(C426,'Límites CartaControl'!$A$7:$H$13,2,FALSE),"")</f>
        <v/>
      </c>
      <c r="F426" s="14" t="str">
        <f>IF(OR(ISBLANK(B426),ISBLANK(C426))=FALSE,VLOOKUP(C426,'Límites CartaControl'!$A$7:$H$13,3,FALSE),"")</f>
        <v/>
      </c>
      <c r="G426" s="14" t="str">
        <f>IF(OR(ISBLANK(B426),ISBLANK(C426))=FALSE,VLOOKUP(C426,'Límites CartaControl'!$A$7:$H$13,4,FALSE),"")</f>
        <v/>
      </c>
      <c r="H426" s="14" t="str">
        <f>IF(OR(ISBLANK(B426),ISBLANK(C426))=FALSE,VLOOKUP(C426,'Límites CartaControl'!$A$7:$H$13,6,FALSE),"")</f>
        <v/>
      </c>
      <c r="I426" s="70" t="str">
        <f>IF(OR(ISBLANK(B426),ISBLANK(C426))=FALSE,VLOOKUP(C426,'Límites CartaControl'!$A$7:$H$13,7,FALSE),"")</f>
        <v/>
      </c>
      <c r="J426" s="48"/>
      <c r="K426" s="103"/>
      <c r="L426" s="83"/>
      <c r="M426" s="120"/>
    </row>
    <row r="427" spans="1:13" x14ac:dyDescent="0.25">
      <c r="A427" s="43">
        <v>417</v>
      </c>
      <c r="B427" s="78"/>
      <c r="C427" s="48"/>
      <c r="D427" s="48"/>
      <c r="E427" s="14" t="str">
        <f>IF(OR(ISBLANK(B427),ISBLANK(C427))=FALSE,VLOOKUP(C427,'Límites CartaControl'!$A$7:$H$13,2,FALSE),"")</f>
        <v/>
      </c>
      <c r="F427" s="14" t="str">
        <f>IF(OR(ISBLANK(B427),ISBLANK(C427))=FALSE,VLOOKUP(C427,'Límites CartaControl'!$A$7:$H$13,3,FALSE),"")</f>
        <v/>
      </c>
      <c r="G427" s="14" t="str">
        <f>IF(OR(ISBLANK(B427),ISBLANK(C427))=FALSE,VLOOKUP(C427,'Límites CartaControl'!$A$7:$H$13,4,FALSE),"")</f>
        <v/>
      </c>
      <c r="H427" s="14" t="str">
        <f>IF(OR(ISBLANK(B427),ISBLANK(C427))=FALSE,VLOOKUP(C427,'Límites CartaControl'!$A$7:$H$13,6,FALSE),"")</f>
        <v/>
      </c>
      <c r="I427" s="70" t="str">
        <f>IF(OR(ISBLANK(B427),ISBLANK(C427))=FALSE,VLOOKUP(C427,'Límites CartaControl'!$A$7:$H$13,7,FALSE),"")</f>
        <v/>
      </c>
      <c r="J427" s="48"/>
      <c r="K427" s="103"/>
      <c r="L427" s="83"/>
      <c r="M427" s="120"/>
    </row>
    <row r="428" spans="1:13" x14ac:dyDescent="0.25">
      <c r="A428" s="43">
        <v>418</v>
      </c>
      <c r="B428" s="78"/>
      <c r="C428" s="48"/>
      <c r="D428" s="48"/>
      <c r="E428" s="14" t="str">
        <f>IF(OR(ISBLANK(B428),ISBLANK(C428))=FALSE,VLOOKUP(C428,'Límites CartaControl'!$A$7:$H$13,2,FALSE),"")</f>
        <v/>
      </c>
      <c r="F428" s="14" t="str">
        <f>IF(OR(ISBLANK(B428),ISBLANK(C428))=FALSE,VLOOKUP(C428,'Límites CartaControl'!$A$7:$H$13,3,FALSE),"")</f>
        <v/>
      </c>
      <c r="G428" s="14" t="str">
        <f>IF(OR(ISBLANK(B428),ISBLANK(C428))=FALSE,VLOOKUP(C428,'Límites CartaControl'!$A$7:$H$13,4,FALSE),"")</f>
        <v/>
      </c>
      <c r="H428" s="14" t="str">
        <f>IF(OR(ISBLANK(B428),ISBLANK(C428))=FALSE,VLOOKUP(C428,'Límites CartaControl'!$A$7:$H$13,6,FALSE),"")</f>
        <v/>
      </c>
      <c r="I428" s="70" t="str">
        <f>IF(OR(ISBLANK(B428),ISBLANK(C428))=FALSE,VLOOKUP(C428,'Límites CartaControl'!$A$7:$H$13,7,FALSE),"")</f>
        <v/>
      </c>
      <c r="J428" s="48"/>
      <c r="K428" s="103"/>
      <c r="L428" s="83"/>
      <c r="M428" s="120"/>
    </row>
    <row r="429" spans="1:13" x14ac:dyDescent="0.25">
      <c r="A429" s="43">
        <v>419</v>
      </c>
      <c r="B429" s="78"/>
      <c r="C429" s="48"/>
      <c r="D429" s="48"/>
      <c r="E429" s="14" t="str">
        <f>IF(OR(ISBLANK(B429),ISBLANK(C429))=FALSE,VLOOKUP(C429,'Límites CartaControl'!$A$7:$H$13,2,FALSE),"")</f>
        <v/>
      </c>
      <c r="F429" s="14" t="str">
        <f>IF(OR(ISBLANK(B429),ISBLANK(C429))=FALSE,VLOOKUP(C429,'Límites CartaControl'!$A$7:$H$13,3,FALSE),"")</f>
        <v/>
      </c>
      <c r="G429" s="14" t="str">
        <f>IF(OR(ISBLANK(B429),ISBLANK(C429))=FALSE,VLOOKUP(C429,'Límites CartaControl'!$A$7:$H$13,4,FALSE),"")</f>
        <v/>
      </c>
      <c r="H429" s="14" t="str">
        <f>IF(OR(ISBLANK(B429),ISBLANK(C429))=FALSE,VLOOKUP(C429,'Límites CartaControl'!$A$7:$H$13,6,FALSE),"")</f>
        <v/>
      </c>
      <c r="I429" s="70" t="str">
        <f>IF(OR(ISBLANK(B429),ISBLANK(C429))=FALSE,VLOOKUP(C429,'Límites CartaControl'!$A$7:$H$13,7,FALSE),"")</f>
        <v/>
      </c>
      <c r="J429" s="48"/>
      <c r="K429" s="103"/>
      <c r="L429" s="83"/>
      <c r="M429" s="120"/>
    </row>
    <row r="430" spans="1:13" x14ac:dyDescent="0.25">
      <c r="A430" s="43">
        <v>420</v>
      </c>
      <c r="B430" s="78"/>
      <c r="C430" s="48"/>
      <c r="D430" s="48"/>
      <c r="E430" s="14" t="str">
        <f>IF(OR(ISBLANK(B430),ISBLANK(C430))=FALSE,VLOOKUP(C430,'Límites CartaControl'!$A$7:$H$13,2,FALSE),"")</f>
        <v/>
      </c>
      <c r="F430" s="14" t="str">
        <f>IF(OR(ISBLANK(B430),ISBLANK(C430))=FALSE,VLOOKUP(C430,'Límites CartaControl'!$A$7:$H$13,3,FALSE),"")</f>
        <v/>
      </c>
      <c r="G430" s="14" t="str">
        <f>IF(OR(ISBLANK(B430),ISBLANK(C430))=FALSE,VLOOKUP(C430,'Límites CartaControl'!$A$7:$H$13,4,FALSE),"")</f>
        <v/>
      </c>
      <c r="H430" s="14" t="str">
        <f>IF(OR(ISBLANK(B430),ISBLANK(C430))=FALSE,VLOOKUP(C430,'Límites CartaControl'!$A$7:$H$13,6,FALSE),"")</f>
        <v/>
      </c>
      <c r="I430" s="70" t="str">
        <f>IF(OR(ISBLANK(B430),ISBLANK(C430))=FALSE,VLOOKUP(C430,'Límites CartaControl'!$A$7:$H$13,7,FALSE),"")</f>
        <v/>
      </c>
      <c r="J430" s="48"/>
      <c r="K430" s="103"/>
      <c r="L430" s="83"/>
      <c r="M430" s="120"/>
    </row>
    <row r="431" spans="1:13" x14ac:dyDescent="0.25">
      <c r="A431" s="43">
        <v>421</v>
      </c>
      <c r="B431" s="78"/>
      <c r="C431" s="48"/>
      <c r="D431" s="48"/>
      <c r="E431" s="14" t="str">
        <f>IF(OR(ISBLANK(B431),ISBLANK(C431))=FALSE,VLOOKUP(C431,'Límites CartaControl'!$A$7:$H$13,2,FALSE),"")</f>
        <v/>
      </c>
      <c r="F431" s="14" t="str">
        <f>IF(OR(ISBLANK(B431),ISBLANK(C431))=FALSE,VLOOKUP(C431,'Límites CartaControl'!$A$7:$H$13,3,FALSE),"")</f>
        <v/>
      </c>
      <c r="G431" s="14" t="str">
        <f>IF(OR(ISBLANK(B431),ISBLANK(C431))=FALSE,VLOOKUP(C431,'Límites CartaControl'!$A$7:$H$13,4,FALSE),"")</f>
        <v/>
      </c>
      <c r="H431" s="14" t="str">
        <f>IF(OR(ISBLANK(B431),ISBLANK(C431))=FALSE,VLOOKUP(C431,'Límites CartaControl'!$A$7:$H$13,6,FALSE),"")</f>
        <v/>
      </c>
      <c r="I431" s="70" t="str">
        <f>IF(OR(ISBLANK(B431),ISBLANK(C431))=FALSE,VLOOKUP(C431,'Límites CartaControl'!$A$7:$H$13,7,FALSE),"")</f>
        <v/>
      </c>
      <c r="J431" s="48"/>
      <c r="K431" s="103"/>
      <c r="L431" s="83"/>
      <c r="M431" s="120"/>
    </row>
    <row r="432" spans="1:13" x14ac:dyDescent="0.25">
      <c r="A432" s="43">
        <v>422</v>
      </c>
      <c r="B432" s="78"/>
      <c r="C432" s="48"/>
      <c r="D432" s="48"/>
      <c r="E432" s="14" t="str">
        <f>IF(OR(ISBLANK(B432),ISBLANK(C432))=FALSE,VLOOKUP(C432,'Límites CartaControl'!$A$7:$H$13,2,FALSE),"")</f>
        <v/>
      </c>
      <c r="F432" s="14" t="str">
        <f>IF(OR(ISBLANK(B432),ISBLANK(C432))=FALSE,VLOOKUP(C432,'Límites CartaControl'!$A$7:$H$13,3,FALSE),"")</f>
        <v/>
      </c>
      <c r="G432" s="14" t="str">
        <f>IF(OR(ISBLANK(B432),ISBLANK(C432))=FALSE,VLOOKUP(C432,'Límites CartaControl'!$A$7:$H$13,4,FALSE),"")</f>
        <v/>
      </c>
      <c r="H432" s="14" t="str">
        <f>IF(OR(ISBLANK(B432),ISBLANK(C432))=FALSE,VLOOKUP(C432,'Límites CartaControl'!$A$7:$H$13,6,FALSE),"")</f>
        <v/>
      </c>
      <c r="I432" s="70" t="str">
        <f>IF(OR(ISBLANK(B432),ISBLANK(C432))=FALSE,VLOOKUP(C432,'Límites CartaControl'!$A$7:$H$13,7,FALSE),"")</f>
        <v/>
      </c>
      <c r="J432" s="48"/>
      <c r="K432" s="103"/>
      <c r="L432" s="83"/>
      <c r="M432" s="120"/>
    </row>
    <row r="433" spans="1:13" x14ac:dyDescent="0.25">
      <c r="A433" s="43">
        <v>423</v>
      </c>
      <c r="B433" s="78"/>
      <c r="C433" s="48"/>
      <c r="D433" s="48"/>
      <c r="E433" s="14" t="str">
        <f>IF(OR(ISBLANK(B433),ISBLANK(C433))=FALSE,VLOOKUP(C433,'Límites CartaControl'!$A$7:$H$13,2,FALSE),"")</f>
        <v/>
      </c>
      <c r="F433" s="14" t="str">
        <f>IF(OR(ISBLANK(B433),ISBLANK(C433))=FALSE,VLOOKUP(C433,'Límites CartaControl'!$A$7:$H$13,3,FALSE),"")</f>
        <v/>
      </c>
      <c r="G433" s="14" t="str">
        <f>IF(OR(ISBLANK(B433),ISBLANK(C433))=FALSE,VLOOKUP(C433,'Límites CartaControl'!$A$7:$H$13,4,FALSE),"")</f>
        <v/>
      </c>
      <c r="H433" s="14" t="str">
        <f>IF(OR(ISBLANK(B433),ISBLANK(C433))=FALSE,VLOOKUP(C433,'Límites CartaControl'!$A$7:$H$13,6,FALSE),"")</f>
        <v/>
      </c>
      <c r="I433" s="70" t="str">
        <f>IF(OR(ISBLANK(B433),ISBLANK(C433))=FALSE,VLOOKUP(C433,'Límites CartaControl'!$A$7:$H$13,7,FALSE),"")</f>
        <v/>
      </c>
      <c r="J433" s="48"/>
      <c r="K433" s="103"/>
      <c r="L433" s="83"/>
      <c r="M433" s="120"/>
    </row>
    <row r="434" spans="1:13" x14ac:dyDescent="0.25">
      <c r="A434" s="43">
        <v>424</v>
      </c>
      <c r="B434" s="78"/>
      <c r="C434" s="48"/>
      <c r="D434" s="48"/>
      <c r="E434" s="14" t="str">
        <f>IF(OR(ISBLANK(B434),ISBLANK(C434))=FALSE,VLOOKUP(C434,'Límites CartaControl'!$A$7:$H$13,2,FALSE),"")</f>
        <v/>
      </c>
      <c r="F434" s="14" t="str">
        <f>IF(OR(ISBLANK(B434),ISBLANK(C434))=FALSE,VLOOKUP(C434,'Límites CartaControl'!$A$7:$H$13,3,FALSE),"")</f>
        <v/>
      </c>
      <c r="G434" s="14" t="str">
        <f>IF(OR(ISBLANK(B434),ISBLANK(C434))=FALSE,VLOOKUP(C434,'Límites CartaControl'!$A$7:$H$13,4,FALSE),"")</f>
        <v/>
      </c>
      <c r="H434" s="14" t="str">
        <f>IF(OR(ISBLANK(B434),ISBLANK(C434))=FALSE,VLOOKUP(C434,'Límites CartaControl'!$A$7:$H$13,6,FALSE),"")</f>
        <v/>
      </c>
      <c r="I434" s="70" t="str">
        <f>IF(OR(ISBLANK(B434),ISBLANK(C434))=FALSE,VLOOKUP(C434,'Límites CartaControl'!$A$7:$H$13,7,FALSE),"")</f>
        <v/>
      </c>
      <c r="J434" s="48"/>
      <c r="K434" s="103"/>
      <c r="L434" s="83"/>
      <c r="M434" s="120"/>
    </row>
    <row r="435" spans="1:13" x14ac:dyDescent="0.25">
      <c r="A435" s="43">
        <v>425</v>
      </c>
      <c r="B435" s="78"/>
      <c r="C435" s="48"/>
      <c r="D435" s="48"/>
      <c r="E435" s="14" t="str">
        <f>IF(OR(ISBLANK(B435),ISBLANK(C435))=FALSE,VLOOKUP(C435,'Límites CartaControl'!$A$7:$H$13,2,FALSE),"")</f>
        <v/>
      </c>
      <c r="F435" s="14" t="str">
        <f>IF(OR(ISBLANK(B435),ISBLANK(C435))=FALSE,VLOOKUP(C435,'Límites CartaControl'!$A$7:$H$13,3,FALSE),"")</f>
        <v/>
      </c>
      <c r="G435" s="14" t="str">
        <f>IF(OR(ISBLANK(B435),ISBLANK(C435))=FALSE,VLOOKUP(C435,'Límites CartaControl'!$A$7:$H$13,4,FALSE),"")</f>
        <v/>
      </c>
      <c r="H435" s="14" t="str">
        <f>IF(OR(ISBLANK(B435),ISBLANK(C435))=FALSE,VLOOKUP(C435,'Límites CartaControl'!$A$7:$H$13,6,FALSE),"")</f>
        <v/>
      </c>
      <c r="I435" s="70" t="str">
        <f>IF(OR(ISBLANK(B435),ISBLANK(C435))=FALSE,VLOOKUP(C435,'Límites CartaControl'!$A$7:$H$13,7,FALSE),"")</f>
        <v/>
      </c>
      <c r="J435" s="48"/>
      <c r="K435" s="103"/>
      <c r="L435" s="83"/>
      <c r="M435" s="120"/>
    </row>
    <row r="436" spans="1:13" x14ac:dyDescent="0.25">
      <c r="A436" s="43">
        <v>426</v>
      </c>
      <c r="B436" s="78"/>
      <c r="C436" s="48"/>
      <c r="D436" s="48"/>
      <c r="E436" s="14" t="str">
        <f>IF(OR(ISBLANK(B436),ISBLANK(C436))=FALSE,VLOOKUP(C436,'Límites CartaControl'!$A$7:$H$13,2,FALSE),"")</f>
        <v/>
      </c>
      <c r="F436" s="14" t="str">
        <f>IF(OR(ISBLANK(B436),ISBLANK(C436))=FALSE,VLOOKUP(C436,'Límites CartaControl'!$A$7:$H$13,3,FALSE),"")</f>
        <v/>
      </c>
      <c r="G436" s="14" t="str">
        <f>IF(OR(ISBLANK(B436),ISBLANK(C436))=FALSE,VLOOKUP(C436,'Límites CartaControl'!$A$7:$H$13,4,FALSE),"")</f>
        <v/>
      </c>
      <c r="H436" s="14" t="str">
        <f>IF(OR(ISBLANK(B436),ISBLANK(C436))=FALSE,VLOOKUP(C436,'Límites CartaControl'!$A$7:$H$13,6,FALSE),"")</f>
        <v/>
      </c>
      <c r="I436" s="70" t="str">
        <f>IF(OR(ISBLANK(B436),ISBLANK(C436))=FALSE,VLOOKUP(C436,'Límites CartaControl'!$A$7:$H$13,7,FALSE),"")</f>
        <v/>
      </c>
      <c r="J436" s="48"/>
      <c r="K436" s="103"/>
      <c r="L436" s="83"/>
      <c r="M436" s="120"/>
    </row>
    <row r="437" spans="1:13" x14ac:dyDescent="0.25">
      <c r="A437" s="43">
        <v>427</v>
      </c>
      <c r="B437" s="78"/>
      <c r="C437" s="48"/>
      <c r="D437" s="48"/>
      <c r="E437" s="14" t="str">
        <f>IF(OR(ISBLANK(B437),ISBLANK(C437))=FALSE,VLOOKUP(C437,'Límites CartaControl'!$A$7:$H$13,2,FALSE),"")</f>
        <v/>
      </c>
      <c r="F437" s="14" t="str">
        <f>IF(OR(ISBLANK(B437),ISBLANK(C437))=FALSE,VLOOKUP(C437,'Límites CartaControl'!$A$7:$H$13,3,FALSE),"")</f>
        <v/>
      </c>
      <c r="G437" s="14" t="str">
        <f>IF(OR(ISBLANK(B437),ISBLANK(C437))=FALSE,VLOOKUP(C437,'Límites CartaControl'!$A$7:$H$13,4,FALSE),"")</f>
        <v/>
      </c>
      <c r="H437" s="14" t="str">
        <f>IF(OR(ISBLANK(B437),ISBLANK(C437))=FALSE,VLOOKUP(C437,'Límites CartaControl'!$A$7:$H$13,6,FALSE),"")</f>
        <v/>
      </c>
      <c r="I437" s="70" t="str">
        <f>IF(OR(ISBLANK(B437),ISBLANK(C437))=FALSE,VLOOKUP(C437,'Límites CartaControl'!$A$7:$H$13,7,FALSE),"")</f>
        <v/>
      </c>
      <c r="J437" s="48"/>
      <c r="K437" s="103"/>
      <c r="L437" s="83"/>
      <c r="M437" s="120"/>
    </row>
    <row r="438" spans="1:13" x14ac:dyDescent="0.25">
      <c r="A438" s="43">
        <v>428</v>
      </c>
      <c r="B438" s="78"/>
      <c r="C438" s="48"/>
      <c r="D438" s="48"/>
      <c r="E438" s="14" t="str">
        <f>IF(OR(ISBLANK(B438),ISBLANK(C438))=FALSE,VLOOKUP(C438,'Límites CartaControl'!$A$7:$H$13,2,FALSE),"")</f>
        <v/>
      </c>
      <c r="F438" s="14" t="str">
        <f>IF(OR(ISBLANK(B438),ISBLANK(C438))=FALSE,VLOOKUP(C438,'Límites CartaControl'!$A$7:$H$13,3,FALSE),"")</f>
        <v/>
      </c>
      <c r="G438" s="14" t="str">
        <f>IF(OR(ISBLANK(B438),ISBLANK(C438))=FALSE,VLOOKUP(C438,'Límites CartaControl'!$A$7:$H$13,4,FALSE),"")</f>
        <v/>
      </c>
      <c r="H438" s="14" t="str">
        <f>IF(OR(ISBLANK(B438),ISBLANK(C438))=FALSE,VLOOKUP(C438,'Límites CartaControl'!$A$7:$H$13,6,FALSE),"")</f>
        <v/>
      </c>
      <c r="I438" s="70" t="str">
        <f>IF(OR(ISBLANK(B438),ISBLANK(C438))=FALSE,VLOOKUP(C438,'Límites CartaControl'!$A$7:$H$13,7,FALSE),"")</f>
        <v/>
      </c>
      <c r="J438" s="48"/>
      <c r="K438" s="103"/>
      <c r="L438" s="83"/>
      <c r="M438" s="120"/>
    </row>
    <row r="439" spans="1:13" x14ac:dyDescent="0.25">
      <c r="A439" s="43">
        <v>429</v>
      </c>
      <c r="B439" s="78"/>
      <c r="C439" s="48"/>
      <c r="D439" s="48"/>
      <c r="E439" s="14" t="str">
        <f>IF(OR(ISBLANK(B439),ISBLANK(C439))=FALSE,VLOOKUP(C439,'Límites CartaControl'!$A$7:$H$13,2,FALSE),"")</f>
        <v/>
      </c>
      <c r="F439" s="14" t="str">
        <f>IF(OR(ISBLANK(B439),ISBLANK(C439))=FALSE,VLOOKUP(C439,'Límites CartaControl'!$A$7:$H$13,3,FALSE),"")</f>
        <v/>
      </c>
      <c r="G439" s="14" t="str">
        <f>IF(OR(ISBLANK(B439),ISBLANK(C439))=FALSE,VLOOKUP(C439,'Límites CartaControl'!$A$7:$H$13,4,FALSE),"")</f>
        <v/>
      </c>
      <c r="H439" s="14" t="str">
        <f>IF(OR(ISBLANK(B439),ISBLANK(C439))=FALSE,VLOOKUP(C439,'Límites CartaControl'!$A$7:$H$13,6,FALSE),"")</f>
        <v/>
      </c>
      <c r="I439" s="70" t="str">
        <f>IF(OR(ISBLANK(B439),ISBLANK(C439))=FALSE,VLOOKUP(C439,'Límites CartaControl'!$A$7:$H$13,7,FALSE),"")</f>
        <v/>
      </c>
      <c r="J439" s="48"/>
      <c r="K439" s="103"/>
      <c r="L439" s="83"/>
      <c r="M439" s="120"/>
    </row>
    <row r="440" spans="1:13" x14ac:dyDescent="0.25">
      <c r="A440" s="43">
        <v>430</v>
      </c>
      <c r="B440" s="78"/>
      <c r="C440" s="48"/>
      <c r="D440" s="48"/>
      <c r="E440" s="14" t="str">
        <f>IF(OR(ISBLANK(B440),ISBLANK(C440))=FALSE,VLOOKUP(C440,'Límites CartaControl'!$A$7:$H$13,2,FALSE),"")</f>
        <v/>
      </c>
      <c r="F440" s="14" t="str">
        <f>IF(OR(ISBLANK(B440),ISBLANK(C440))=FALSE,VLOOKUP(C440,'Límites CartaControl'!$A$7:$H$13,3,FALSE),"")</f>
        <v/>
      </c>
      <c r="G440" s="14" t="str">
        <f>IF(OR(ISBLANK(B440),ISBLANK(C440))=FALSE,VLOOKUP(C440,'Límites CartaControl'!$A$7:$H$13,4,FALSE),"")</f>
        <v/>
      </c>
      <c r="H440" s="14" t="str">
        <f>IF(OR(ISBLANK(B440),ISBLANK(C440))=FALSE,VLOOKUP(C440,'Límites CartaControl'!$A$7:$H$13,6,FALSE),"")</f>
        <v/>
      </c>
      <c r="I440" s="70" t="str">
        <f>IF(OR(ISBLANK(B440),ISBLANK(C440))=FALSE,VLOOKUP(C440,'Límites CartaControl'!$A$7:$H$13,7,FALSE),"")</f>
        <v/>
      </c>
      <c r="J440" s="48"/>
      <c r="K440" s="103"/>
      <c r="L440" s="83"/>
      <c r="M440" s="120"/>
    </row>
    <row r="441" spans="1:13" x14ac:dyDescent="0.25">
      <c r="A441" s="43">
        <v>431</v>
      </c>
      <c r="B441" s="78"/>
      <c r="C441" s="48"/>
      <c r="D441" s="48"/>
      <c r="E441" s="14" t="str">
        <f>IF(OR(ISBLANK(B441),ISBLANK(C441))=FALSE,VLOOKUP(C441,'Límites CartaControl'!$A$7:$H$13,2,FALSE),"")</f>
        <v/>
      </c>
      <c r="F441" s="14" t="str">
        <f>IF(OR(ISBLANK(B441),ISBLANK(C441))=FALSE,VLOOKUP(C441,'Límites CartaControl'!$A$7:$H$13,3,FALSE),"")</f>
        <v/>
      </c>
      <c r="G441" s="14" t="str">
        <f>IF(OR(ISBLANK(B441),ISBLANK(C441))=FALSE,VLOOKUP(C441,'Límites CartaControl'!$A$7:$H$13,4,FALSE),"")</f>
        <v/>
      </c>
      <c r="H441" s="14" t="str">
        <f>IF(OR(ISBLANK(B441),ISBLANK(C441))=FALSE,VLOOKUP(C441,'Límites CartaControl'!$A$7:$H$13,6,FALSE),"")</f>
        <v/>
      </c>
      <c r="I441" s="70" t="str">
        <f>IF(OR(ISBLANK(B441),ISBLANK(C441))=FALSE,VLOOKUP(C441,'Límites CartaControl'!$A$7:$H$13,7,FALSE),"")</f>
        <v/>
      </c>
      <c r="J441" s="48"/>
      <c r="K441" s="103"/>
      <c r="L441" s="83"/>
      <c r="M441" s="120"/>
    </row>
    <row r="442" spans="1:13" x14ac:dyDescent="0.25">
      <c r="A442" s="43">
        <v>432</v>
      </c>
      <c r="B442" s="78"/>
      <c r="C442" s="48"/>
      <c r="D442" s="48"/>
      <c r="E442" s="14" t="str">
        <f>IF(OR(ISBLANK(B442),ISBLANK(C442))=FALSE,VLOOKUP(C442,'Límites CartaControl'!$A$7:$H$13,2,FALSE),"")</f>
        <v/>
      </c>
      <c r="F442" s="14" t="str">
        <f>IF(OR(ISBLANK(B442),ISBLANK(C442))=FALSE,VLOOKUP(C442,'Límites CartaControl'!$A$7:$H$13,3,FALSE),"")</f>
        <v/>
      </c>
      <c r="G442" s="14" t="str">
        <f>IF(OR(ISBLANK(B442),ISBLANK(C442))=FALSE,VLOOKUP(C442,'Límites CartaControl'!$A$7:$H$13,4,FALSE),"")</f>
        <v/>
      </c>
      <c r="H442" s="14" t="str">
        <f>IF(OR(ISBLANK(B442),ISBLANK(C442))=FALSE,VLOOKUP(C442,'Límites CartaControl'!$A$7:$H$13,6,FALSE),"")</f>
        <v/>
      </c>
      <c r="I442" s="70" t="str">
        <f>IF(OR(ISBLANK(B442),ISBLANK(C442))=FALSE,VLOOKUP(C442,'Límites CartaControl'!$A$7:$H$13,7,FALSE),"")</f>
        <v/>
      </c>
      <c r="J442" s="48"/>
      <c r="K442" s="103"/>
      <c r="L442" s="83"/>
      <c r="M442" s="120"/>
    </row>
    <row r="443" spans="1:13" x14ac:dyDescent="0.25">
      <c r="A443" s="43">
        <v>433</v>
      </c>
      <c r="B443" s="78"/>
      <c r="C443" s="48"/>
      <c r="D443" s="48"/>
      <c r="E443" s="14" t="str">
        <f>IF(OR(ISBLANK(B443),ISBLANK(C443))=FALSE,VLOOKUP(C443,'Límites CartaControl'!$A$7:$H$13,2,FALSE),"")</f>
        <v/>
      </c>
      <c r="F443" s="14" t="str">
        <f>IF(OR(ISBLANK(B443),ISBLANK(C443))=FALSE,VLOOKUP(C443,'Límites CartaControl'!$A$7:$H$13,3,FALSE),"")</f>
        <v/>
      </c>
      <c r="G443" s="14" t="str">
        <f>IF(OR(ISBLANK(B443),ISBLANK(C443))=FALSE,VLOOKUP(C443,'Límites CartaControl'!$A$7:$H$13,4,FALSE),"")</f>
        <v/>
      </c>
      <c r="H443" s="14" t="str">
        <f>IF(OR(ISBLANK(B443),ISBLANK(C443))=FALSE,VLOOKUP(C443,'Límites CartaControl'!$A$7:$H$13,6,FALSE),"")</f>
        <v/>
      </c>
      <c r="I443" s="70" t="str">
        <f>IF(OR(ISBLANK(B443),ISBLANK(C443))=FALSE,VLOOKUP(C443,'Límites CartaControl'!$A$7:$H$13,7,FALSE),"")</f>
        <v/>
      </c>
      <c r="J443" s="48"/>
      <c r="K443" s="103"/>
      <c r="L443" s="83"/>
      <c r="M443" s="120"/>
    </row>
    <row r="444" spans="1:13" x14ac:dyDescent="0.25">
      <c r="A444" s="43">
        <v>434</v>
      </c>
      <c r="B444" s="78"/>
      <c r="C444" s="48"/>
      <c r="D444" s="48"/>
      <c r="E444" s="14" t="str">
        <f>IF(OR(ISBLANK(B444),ISBLANK(C444))=FALSE,VLOOKUP(C444,'Límites CartaControl'!$A$7:$H$13,2,FALSE),"")</f>
        <v/>
      </c>
      <c r="F444" s="14" t="str">
        <f>IF(OR(ISBLANK(B444),ISBLANK(C444))=FALSE,VLOOKUP(C444,'Límites CartaControl'!$A$7:$H$13,3,FALSE),"")</f>
        <v/>
      </c>
      <c r="G444" s="14" t="str">
        <f>IF(OR(ISBLANK(B444),ISBLANK(C444))=FALSE,VLOOKUP(C444,'Límites CartaControl'!$A$7:$H$13,4,FALSE),"")</f>
        <v/>
      </c>
      <c r="H444" s="14" t="str">
        <f>IF(OR(ISBLANK(B444),ISBLANK(C444))=FALSE,VLOOKUP(C444,'Límites CartaControl'!$A$7:$H$13,6,FALSE),"")</f>
        <v/>
      </c>
      <c r="I444" s="70" t="str">
        <f>IF(OR(ISBLANK(B444),ISBLANK(C444))=FALSE,VLOOKUP(C444,'Límites CartaControl'!$A$7:$H$13,7,FALSE),"")</f>
        <v/>
      </c>
      <c r="J444" s="48"/>
      <c r="K444" s="103"/>
      <c r="L444" s="83"/>
      <c r="M444" s="120"/>
    </row>
    <row r="445" spans="1:13" x14ac:dyDescent="0.25">
      <c r="A445" s="43">
        <v>435</v>
      </c>
      <c r="B445" s="78"/>
      <c r="C445" s="48"/>
      <c r="D445" s="48"/>
      <c r="E445" s="14" t="str">
        <f>IF(OR(ISBLANK(B445),ISBLANK(C445))=FALSE,VLOOKUP(C445,'Límites CartaControl'!$A$7:$H$13,2,FALSE),"")</f>
        <v/>
      </c>
      <c r="F445" s="14" t="str">
        <f>IF(OR(ISBLANK(B445),ISBLANK(C445))=FALSE,VLOOKUP(C445,'Límites CartaControl'!$A$7:$H$13,3,FALSE),"")</f>
        <v/>
      </c>
      <c r="G445" s="14" t="str">
        <f>IF(OR(ISBLANK(B445),ISBLANK(C445))=FALSE,VLOOKUP(C445,'Límites CartaControl'!$A$7:$H$13,4,FALSE),"")</f>
        <v/>
      </c>
      <c r="H445" s="14" t="str">
        <f>IF(OR(ISBLANK(B445),ISBLANK(C445))=FALSE,VLOOKUP(C445,'Límites CartaControl'!$A$7:$H$13,6,FALSE),"")</f>
        <v/>
      </c>
      <c r="I445" s="70" t="str">
        <f>IF(OR(ISBLANK(B445),ISBLANK(C445))=FALSE,VLOOKUP(C445,'Límites CartaControl'!$A$7:$H$13,7,FALSE),"")</f>
        <v/>
      </c>
      <c r="J445" s="48"/>
      <c r="K445" s="103"/>
      <c r="L445" s="83"/>
      <c r="M445" s="120"/>
    </row>
    <row r="446" spans="1:13" x14ac:dyDescent="0.25">
      <c r="A446" s="43">
        <v>436</v>
      </c>
      <c r="B446" s="78"/>
      <c r="C446" s="48"/>
      <c r="D446" s="48"/>
      <c r="E446" s="14" t="str">
        <f>IF(OR(ISBLANK(B446),ISBLANK(C446))=FALSE,VLOOKUP(C446,'Límites CartaControl'!$A$7:$H$13,2,FALSE),"")</f>
        <v/>
      </c>
      <c r="F446" s="14" t="str">
        <f>IF(OR(ISBLANK(B446),ISBLANK(C446))=FALSE,VLOOKUP(C446,'Límites CartaControl'!$A$7:$H$13,3,FALSE),"")</f>
        <v/>
      </c>
      <c r="G446" s="14" t="str">
        <f>IF(OR(ISBLANK(B446),ISBLANK(C446))=FALSE,VLOOKUP(C446,'Límites CartaControl'!$A$7:$H$13,4,FALSE),"")</f>
        <v/>
      </c>
      <c r="H446" s="14" t="str">
        <f>IF(OR(ISBLANK(B446),ISBLANK(C446))=FALSE,VLOOKUP(C446,'Límites CartaControl'!$A$7:$H$13,6,FALSE),"")</f>
        <v/>
      </c>
      <c r="I446" s="70" t="str">
        <f>IF(OR(ISBLANK(B446),ISBLANK(C446))=FALSE,VLOOKUP(C446,'Límites CartaControl'!$A$7:$H$13,7,FALSE),"")</f>
        <v/>
      </c>
      <c r="J446" s="48"/>
      <c r="K446" s="103"/>
      <c r="L446" s="83"/>
      <c r="M446" s="120"/>
    </row>
    <row r="447" spans="1:13" x14ac:dyDescent="0.25">
      <c r="A447" s="43">
        <v>437</v>
      </c>
      <c r="B447" s="78"/>
      <c r="C447" s="48"/>
      <c r="D447" s="48"/>
      <c r="E447" s="14" t="str">
        <f>IF(OR(ISBLANK(B447),ISBLANK(C447))=FALSE,VLOOKUP(C447,'Límites CartaControl'!$A$7:$H$13,2,FALSE),"")</f>
        <v/>
      </c>
      <c r="F447" s="14" t="str">
        <f>IF(OR(ISBLANK(B447),ISBLANK(C447))=FALSE,VLOOKUP(C447,'Límites CartaControl'!$A$7:$H$13,3,FALSE),"")</f>
        <v/>
      </c>
      <c r="G447" s="14" t="str">
        <f>IF(OR(ISBLANK(B447),ISBLANK(C447))=FALSE,VLOOKUP(C447,'Límites CartaControl'!$A$7:$H$13,4,FALSE),"")</f>
        <v/>
      </c>
      <c r="H447" s="14" t="str">
        <f>IF(OR(ISBLANK(B447),ISBLANK(C447))=FALSE,VLOOKUP(C447,'Límites CartaControl'!$A$7:$H$13,6,FALSE),"")</f>
        <v/>
      </c>
      <c r="I447" s="70" t="str">
        <f>IF(OR(ISBLANK(B447),ISBLANK(C447))=FALSE,VLOOKUP(C447,'Límites CartaControl'!$A$7:$H$13,7,FALSE),"")</f>
        <v/>
      </c>
      <c r="J447" s="48"/>
      <c r="K447" s="103"/>
      <c r="L447" s="83"/>
      <c r="M447" s="120"/>
    </row>
    <row r="448" spans="1:13" x14ac:dyDescent="0.25">
      <c r="A448" s="43">
        <v>438</v>
      </c>
      <c r="B448" s="78"/>
      <c r="C448" s="48"/>
      <c r="D448" s="48"/>
      <c r="E448" s="14" t="str">
        <f>IF(OR(ISBLANK(B448),ISBLANK(C448))=FALSE,VLOOKUP(C448,'Límites CartaControl'!$A$7:$H$13,2,FALSE),"")</f>
        <v/>
      </c>
      <c r="F448" s="14" t="str">
        <f>IF(OR(ISBLANK(B448),ISBLANK(C448))=FALSE,VLOOKUP(C448,'Límites CartaControl'!$A$7:$H$13,3,FALSE),"")</f>
        <v/>
      </c>
      <c r="G448" s="14" t="str">
        <f>IF(OR(ISBLANK(B448),ISBLANK(C448))=FALSE,VLOOKUP(C448,'Límites CartaControl'!$A$7:$H$13,4,FALSE),"")</f>
        <v/>
      </c>
      <c r="H448" s="14" t="str">
        <f>IF(OR(ISBLANK(B448),ISBLANK(C448))=FALSE,VLOOKUP(C448,'Límites CartaControl'!$A$7:$H$13,6,FALSE),"")</f>
        <v/>
      </c>
      <c r="I448" s="70" t="str">
        <f>IF(OR(ISBLANK(B448),ISBLANK(C448))=FALSE,VLOOKUP(C448,'Límites CartaControl'!$A$7:$H$13,7,FALSE),"")</f>
        <v/>
      </c>
      <c r="J448" s="48"/>
      <c r="K448" s="103"/>
      <c r="L448" s="83"/>
      <c r="M448" s="120"/>
    </row>
    <row r="449" spans="1:13" x14ac:dyDescent="0.25">
      <c r="A449" s="43">
        <v>439</v>
      </c>
      <c r="B449" s="78"/>
      <c r="C449" s="48"/>
      <c r="D449" s="48"/>
      <c r="E449" s="14" t="str">
        <f>IF(OR(ISBLANK(B449),ISBLANK(C449))=FALSE,VLOOKUP(C449,'Límites CartaControl'!$A$7:$H$13,2,FALSE),"")</f>
        <v/>
      </c>
      <c r="F449" s="14" t="str">
        <f>IF(OR(ISBLANK(B449),ISBLANK(C449))=FALSE,VLOOKUP(C449,'Límites CartaControl'!$A$7:$H$13,3,FALSE),"")</f>
        <v/>
      </c>
      <c r="G449" s="14" t="str">
        <f>IF(OR(ISBLANK(B449),ISBLANK(C449))=FALSE,VLOOKUP(C449,'Límites CartaControl'!$A$7:$H$13,4,FALSE),"")</f>
        <v/>
      </c>
      <c r="H449" s="14" t="str">
        <f>IF(OR(ISBLANK(B449),ISBLANK(C449))=FALSE,VLOOKUP(C449,'Límites CartaControl'!$A$7:$H$13,6,FALSE),"")</f>
        <v/>
      </c>
      <c r="I449" s="70" t="str">
        <f>IF(OR(ISBLANK(B449),ISBLANK(C449))=FALSE,VLOOKUP(C449,'Límites CartaControl'!$A$7:$H$13,7,FALSE),"")</f>
        <v/>
      </c>
      <c r="J449" s="48"/>
      <c r="K449" s="103"/>
      <c r="L449" s="83"/>
      <c r="M449" s="120"/>
    </row>
    <row r="450" spans="1:13" x14ac:dyDescent="0.25">
      <c r="A450" s="43">
        <v>440</v>
      </c>
      <c r="B450" s="78"/>
      <c r="C450" s="48"/>
      <c r="D450" s="48"/>
      <c r="E450" s="14" t="str">
        <f>IF(OR(ISBLANK(B450),ISBLANK(C450))=FALSE,VLOOKUP(C450,'Límites CartaControl'!$A$7:$H$13,2,FALSE),"")</f>
        <v/>
      </c>
      <c r="F450" s="14" t="str">
        <f>IF(OR(ISBLANK(B450),ISBLANK(C450))=FALSE,VLOOKUP(C450,'Límites CartaControl'!$A$7:$H$13,3,FALSE),"")</f>
        <v/>
      </c>
      <c r="G450" s="14" t="str">
        <f>IF(OR(ISBLANK(B450),ISBLANK(C450))=FALSE,VLOOKUP(C450,'Límites CartaControl'!$A$7:$H$13,4,FALSE),"")</f>
        <v/>
      </c>
      <c r="H450" s="14" t="str">
        <f>IF(OR(ISBLANK(B450),ISBLANK(C450))=FALSE,VLOOKUP(C450,'Límites CartaControl'!$A$7:$H$13,6,FALSE),"")</f>
        <v/>
      </c>
      <c r="I450" s="70" t="str">
        <f>IF(OR(ISBLANK(B450),ISBLANK(C450))=FALSE,VLOOKUP(C450,'Límites CartaControl'!$A$7:$H$13,7,FALSE),"")</f>
        <v/>
      </c>
      <c r="J450" s="48"/>
      <c r="K450" s="103"/>
      <c r="L450" s="83"/>
      <c r="M450" s="120"/>
    </row>
    <row r="451" spans="1:13" x14ac:dyDescent="0.25">
      <c r="A451" s="43">
        <v>441</v>
      </c>
      <c r="B451" s="78"/>
      <c r="C451" s="48"/>
      <c r="D451" s="48"/>
      <c r="E451" s="14" t="str">
        <f>IF(OR(ISBLANK(B451),ISBLANK(C451))=FALSE,VLOOKUP(C451,'Límites CartaControl'!$A$7:$H$13,2,FALSE),"")</f>
        <v/>
      </c>
      <c r="F451" s="14" t="str">
        <f>IF(OR(ISBLANK(B451),ISBLANK(C451))=FALSE,VLOOKUP(C451,'Límites CartaControl'!$A$7:$H$13,3,FALSE),"")</f>
        <v/>
      </c>
      <c r="G451" s="14" t="str">
        <f>IF(OR(ISBLANK(B451),ISBLANK(C451))=FALSE,VLOOKUP(C451,'Límites CartaControl'!$A$7:$H$13,4,FALSE),"")</f>
        <v/>
      </c>
      <c r="H451" s="14" t="str">
        <f>IF(OR(ISBLANK(B451),ISBLANK(C451))=FALSE,VLOOKUP(C451,'Límites CartaControl'!$A$7:$H$13,6,FALSE),"")</f>
        <v/>
      </c>
      <c r="I451" s="70" t="str">
        <f>IF(OR(ISBLANK(B451),ISBLANK(C451))=FALSE,VLOOKUP(C451,'Límites CartaControl'!$A$7:$H$13,7,FALSE),"")</f>
        <v/>
      </c>
      <c r="J451" s="48"/>
      <c r="K451" s="103"/>
      <c r="L451" s="83"/>
      <c r="M451" s="120"/>
    </row>
    <row r="452" spans="1:13" x14ac:dyDescent="0.25">
      <c r="A452" s="43">
        <v>442</v>
      </c>
      <c r="B452" s="78"/>
      <c r="C452" s="48"/>
      <c r="D452" s="48"/>
      <c r="E452" s="14" t="str">
        <f>IF(OR(ISBLANK(B452),ISBLANK(C452))=FALSE,VLOOKUP(C452,'Límites CartaControl'!$A$7:$H$13,2,FALSE),"")</f>
        <v/>
      </c>
      <c r="F452" s="14" t="str">
        <f>IF(OR(ISBLANK(B452),ISBLANK(C452))=FALSE,VLOOKUP(C452,'Límites CartaControl'!$A$7:$H$13,3,FALSE),"")</f>
        <v/>
      </c>
      <c r="G452" s="14" t="str">
        <f>IF(OR(ISBLANK(B452),ISBLANK(C452))=FALSE,VLOOKUP(C452,'Límites CartaControl'!$A$7:$H$13,4,FALSE),"")</f>
        <v/>
      </c>
      <c r="H452" s="14" t="str">
        <f>IF(OR(ISBLANK(B452),ISBLANK(C452))=FALSE,VLOOKUP(C452,'Límites CartaControl'!$A$7:$H$13,6,FALSE),"")</f>
        <v/>
      </c>
      <c r="I452" s="70" t="str">
        <f>IF(OR(ISBLANK(B452),ISBLANK(C452))=FALSE,VLOOKUP(C452,'Límites CartaControl'!$A$7:$H$13,7,FALSE),"")</f>
        <v/>
      </c>
      <c r="J452" s="48"/>
      <c r="K452" s="103"/>
      <c r="L452" s="83"/>
      <c r="M452" s="120"/>
    </row>
    <row r="453" spans="1:13" x14ac:dyDescent="0.25">
      <c r="A453" s="43">
        <v>443</v>
      </c>
      <c r="B453" s="78"/>
      <c r="C453" s="48"/>
      <c r="D453" s="48"/>
      <c r="E453" s="14" t="str">
        <f>IF(OR(ISBLANK(B453),ISBLANK(C453))=FALSE,VLOOKUP(C453,'Límites CartaControl'!$A$7:$H$13,2,FALSE),"")</f>
        <v/>
      </c>
      <c r="F453" s="14" t="str">
        <f>IF(OR(ISBLANK(B453),ISBLANK(C453))=FALSE,VLOOKUP(C453,'Límites CartaControl'!$A$7:$H$13,3,FALSE),"")</f>
        <v/>
      </c>
      <c r="G453" s="14" t="str">
        <f>IF(OR(ISBLANK(B453),ISBLANK(C453))=FALSE,VLOOKUP(C453,'Límites CartaControl'!$A$7:$H$13,4,FALSE),"")</f>
        <v/>
      </c>
      <c r="H453" s="14" t="str">
        <f>IF(OR(ISBLANK(B453),ISBLANK(C453))=FALSE,VLOOKUP(C453,'Límites CartaControl'!$A$7:$H$13,6,FALSE),"")</f>
        <v/>
      </c>
      <c r="I453" s="70" t="str">
        <f>IF(OR(ISBLANK(B453),ISBLANK(C453))=FALSE,VLOOKUP(C453,'Límites CartaControl'!$A$7:$H$13,7,FALSE),"")</f>
        <v/>
      </c>
      <c r="J453" s="48"/>
      <c r="K453" s="103"/>
      <c r="L453" s="83"/>
      <c r="M453" s="120"/>
    </row>
    <row r="454" spans="1:13" x14ac:dyDescent="0.25">
      <c r="A454" s="43">
        <v>444</v>
      </c>
      <c r="B454" s="78"/>
      <c r="C454" s="48"/>
      <c r="D454" s="48"/>
      <c r="E454" s="14" t="str">
        <f>IF(OR(ISBLANK(B454),ISBLANK(C454))=FALSE,VLOOKUP(C454,'Límites CartaControl'!$A$7:$H$13,2,FALSE),"")</f>
        <v/>
      </c>
      <c r="F454" s="14" t="str">
        <f>IF(OR(ISBLANK(B454),ISBLANK(C454))=FALSE,VLOOKUP(C454,'Límites CartaControl'!$A$7:$H$13,3,FALSE),"")</f>
        <v/>
      </c>
      <c r="G454" s="14" t="str">
        <f>IF(OR(ISBLANK(B454),ISBLANK(C454))=FALSE,VLOOKUP(C454,'Límites CartaControl'!$A$7:$H$13,4,FALSE),"")</f>
        <v/>
      </c>
      <c r="H454" s="14" t="str">
        <f>IF(OR(ISBLANK(B454),ISBLANK(C454))=FALSE,VLOOKUP(C454,'Límites CartaControl'!$A$7:$H$13,6,FALSE),"")</f>
        <v/>
      </c>
      <c r="I454" s="70" t="str">
        <f>IF(OR(ISBLANK(B454),ISBLANK(C454))=FALSE,VLOOKUP(C454,'Límites CartaControl'!$A$7:$H$13,7,FALSE),"")</f>
        <v/>
      </c>
      <c r="J454" s="48"/>
      <c r="K454" s="103"/>
      <c r="L454" s="83"/>
      <c r="M454" s="120"/>
    </row>
    <row r="455" spans="1:13" x14ac:dyDescent="0.25">
      <c r="A455" s="43">
        <v>445</v>
      </c>
      <c r="B455" s="78"/>
      <c r="C455" s="48"/>
      <c r="D455" s="48"/>
      <c r="E455" s="14" t="str">
        <f>IF(OR(ISBLANK(B455),ISBLANK(C455))=FALSE,VLOOKUP(C455,'Límites CartaControl'!$A$7:$H$13,2,FALSE),"")</f>
        <v/>
      </c>
      <c r="F455" s="14" t="str">
        <f>IF(OR(ISBLANK(B455),ISBLANK(C455))=FALSE,VLOOKUP(C455,'Límites CartaControl'!$A$7:$H$13,3,FALSE),"")</f>
        <v/>
      </c>
      <c r="G455" s="14" t="str">
        <f>IF(OR(ISBLANK(B455),ISBLANK(C455))=FALSE,VLOOKUP(C455,'Límites CartaControl'!$A$7:$H$13,4,FALSE),"")</f>
        <v/>
      </c>
      <c r="H455" s="14" t="str">
        <f>IF(OR(ISBLANK(B455),ISBLANK(C455))=FALSE,VLOOKUP(C455,'Límites CartaControl'!$A$7:$H$13,6,FALSE),"")</f>
        <v/>
      </c>
      <c r="I455" s="70" t="str">
        <f>IF(OR(ISBLANK(B455),ISBLANK(C455))=FALSE,VLOOKUP(C455,'Límites CartaControl'!$A$7:$H$13,7,FALSE),"")</f>
        <v/>
      </c>
      <c r="J455" s="48"/>
      <c r="K455" s="103"/>
      <c r="L455" s="83"/>
      <c r="M455" s="120"/>
    </row>
    <row r="456" spans="1:13" x14ac:dyDescent="0.25">
      <c r="A456" s="43">
        <v>446</v>
      </c>
      <c r="B456" s="78"/>
      <c r="C456" s="48"/>
      <c r="D456" s="48"/>
      <c r="E456" s="14" t="str">
        <f>IF(OR(ISBLANK(B456),ISBLANK(C456))=FALSE,VLOOKUP(C456,'Límites CartaControl'!$A$7:$H$13,2,FALSE),"")</f>
        <v/>
      </c>
      <c r="F456" s="14" t="str">
        <f>IF(OR(ISBLANK(B456),ISBLANK(C456))=FALSE,VLOOKUP(C456,'Límites CartaControl'!$A$7:$H$13,3,FALSE),"")</f>
        <v/>
      </c>
      <c r="G456" s="14" t="str">
        <f>IF(OR(ISBLANK(B456),ISBLANK(C456))=FALSE,VLOOKUP(C456,'Límites CartaControl'!$A$7:$H$13,4,FALSE),"")</f>
        <v/>
      </c>
      <c r="H456" s="14" t="str">
        <f>IF(OR(ISBLANK(B456),ISBLANK(C456))=FALSE,VLOOKUP(C456,'Límites CartaControl'!$A$7:$H$13,6,FALSE),"")</f>
        <v/>
      </c>
      <c r="I456" s="70" t="str">
        <f>IF(OR(ISBLANK(B456),ISBLANK(C456))=FALSE,VLOOKUP(C456,'Límites CartaControl'!$A$7:$H$13,7,FALSE),"")</f>
        <v/>
      </c>
      <c r="J456" s="48"/>
      <c r="K456" s="103"/>
      <c r="L456" s="83"/>
      <c r="M456" s="120"/>
    </row>
    <row r="457" spans="1:13" x14ac:dyDescent="0.25">
      <c r="A457" s="43">
        <v>447</v>
      </c>
      <c r="B457" s="78"/>
      <c r="C457" s="48"/>
      <c r="D457" s="48"/>
      <c r="E457" s="14" t="str">
        <f>IF(OR(ISBLANK(B457),ISBLANK(C457))=FALSE,VLOOKUP(C457,'Límites CartaControl'!$A$7:$H$13,2,FALSE),"")</f>
        <v/>
      </c>
      <c r="F457" s="14" t="str">
        <f>IF(OR(ISBLANK(B457),ISBLANK(C457))=FALSE,VLOOKUP(C457,'Límites CartaControl'!$A$7:$H$13,3,FALSE),"")</f>
        <v/>
      </c>
      <c r="G457" s="14" t="str">
        <f>IF(OR(ISBLANK(B457),ISBLANK(C457))=FALSE,VLOOKUP(C457,'Límites CartaControl'!$A$7:$H$13,4,FALSE),"")</f>
        <v/>
      </c>
      <c r="H457" s="14" t="str">
        <f>IF(OR(ISBLANK(B457),ISBLANK(C457))=FALSE,VLOOKUP(C457,'Límites CartaControl'!$A$7:$H$13,6,FALSE),"")</f>
        <v/>
      </c>
      <c r="I457" s="70" t="str">
        <f>IF(OR(ISBLANK(B457),ISBLANK(C457))=FALSE,VLOOKUP(C457,'Límites CartaControl'!$A$7:$H$13,7,FALSE),"")</f>
        <v/>
      </c>
      <c r="J457" s="48"/>
      <c r="K457" s="103"/>
      <c r="L457" s="83"/>
      <c r="M457" s="120"/>
    </row>
    <row r="458" spans="1:13" x14ac:dyDescent="0.25">
      <c r="A458" s="43">
        <v>448</v>
      </c>
      <c r="B458" s="78"/>
      <c r="C458" s="48"/>
      <c r="D458" s="48"/>
      <c r="E458" s="14" t="str">
        <f>IF(OR(ISBLANK(B458),ISBLANK(C458))=FALSE,VLOOKUP(C458,'Límites CartaControl'!$A$7:$H$13,2,FALSE),"")</f>
        <v/>
      </c>
      <c r="F458" s="14" t="str">
        <f>IF(OR(ISBLANK(B458),ISBLANK(C458))=FALSE,VLOOKUP(C458,'Límites CartaControl'!$A$7:$H$13,3,FALSE),"")</f>
        <v/>
      </c>
      <c r="G458" s="14" t="str">
        <f>IF(OR(ISBLANK(B458),ISBLANK(C458))=FALSE,VLOOKUP(C458,'Límites CartaControl'!$A$7:$H$13,4,FALSE),"")</f>
        <v/>
      </c>
      <c r="H458" s="14" t="str">
        <f>IF(OR(ISBLANK(B458),ISBLANK(C458))=FALSE,VLOOKUP(C458,'Límites CartaControl'!$A$7:$H$13,6,FALSE),"")</f>
        <v/>
      </c>
      <c r="I458" s="70" t="str">
        <f>IF(OR(ISBLANK(B458),ISBLANK(C458))=FALSE,VLOOKUP(C458,'Límites CartaControl'!$A$7:$H$13,7,FALSE),"")</f>
        <v/>
      </c>
      <c r="J458" s="48"/>
      <c r="K458" s="103"/>
      <c r="L458" s="83"/>
      <c r="M458" s="120"/>
    </row>
    <row r="459" spans="1:13" x14ac:dyDescent="0.25">
      <c r="A459" s="43">
        <v>449</v>
      </c>
      <c r="B459" s="78"/>
      <c r="C459" s="48"/>
      <c r="D459" s="48"/>
      <c r="E459" s="14" t="str">
        <f>IF(OR(ISBLANK(B459),ISBLANK(C459))=FALSE,VLOOKUP(C459,'Límites CartaControl'!$A$7:$H$13,2,FALSE),"")</f>
        <v/>
      </c>
      <c r="F459" s="14" t="str">
        <f>IF(OR(ISBLANK(B459),ISBLANK(C459))=FALSE,VLOOKUP(C459,'Límites CartaControl'!$A$7:$H$13,3,FALSE),"")</f>
        <v/>
      </c>
      <c r="G459" s="14" t="str">
        <f>IF(OR(ISBLANK(B459),ISBLANK(C459))=FALSE,VLOOKUP(C459,'Límites CartaControl'!$A$7:$H$13,4,FALSE),"")</f>
        <v/>
      </c>
      <c r="H459" s="14" t="str">
        <f>IF(OR(ISBLANK(B459),ISBLANK(C459))=FALSE,VLOOKUP(C459,'Límites CartaControl'!$A$7:$H$13,6,FALSE),"")</f>
        <v/>
      </c>
      <c r="I459" s="70" t="str">
        <f>IF(OR(ISBLANK(B459),ISBLANK(C459))=FALSE,VLOOKUP(C459,'Límites CartaControl'!$A$7:$H$13,7,FALSE),"")</f>
        <v/>
      </c>
      <c r="J459" s="48"/>
      <c r="K459" s="103"/>
      <c r="L459" s="83"/>
      <c r="M459" s="120"/>
    </row>
    <row r="460" spans="1:13" x14ac:dyDescent="0.25">
      <c r="A460" s="43">
        <v>450</v>
      </c>
      <c r="B460" s="78"/>
      <c r="C460" s="48"/>
      <c r="D460" s="48"/>
      <c r="E460" s="14" t="str">
        <f>IF(OR(ISBLANK(B460),ISBLANK(C460))=FALSE,VLOOKUP(C460,'Límites CartaControl'!$A$7:$H$13,2,FALSE),"")</f>
        <v/>
      </c>
      <c r="F460" s="14" t="str">
        <f>IF(OR(ISBLANK(B460),ISBLANK(C460))=FALSE,VLOOKUP(C460,'Límites CartaControl'!$A$7:$H$13,3,FALSE),"")</f>
        <v/>
      </c>
      <c r="G460" s="14" t="str">
        <f>IF(OR(ISBLANK(B460),ISBLANK(C460))=FALSE,VLOOKUP(C460,'Límites CartaControl'!$A$7:$H$13,4,FALSE),"")</f>
        <v/>
      </c>
      <c r="H460" s="14" t="str">
        <f>IF(OR(ISBLANK(B460),ISBLANK(C460))=FALSE,VLOOKUP(C460,'Límites CartaControl'!$A$7:$H$13,6,FALSE),"")</f>
        <v/>
      </c>
      <c r="I460" s="70" t="str">
        <f>IF(OR(ISBLANK(B460),ISBLANK(C460))=FALSE,VLOOKUP(C460,'Límites CartaControl'!$A$7:$H$13,7,FALSE),"")</f>
        <v/>
      </c>
      <c r="J460" s="48"/>
      <c r="K460" s="103"/>
      <c r="L460" s="83"/>
      <c r="M460" s="120"/>
    </row>
    <row r="461" spans="1:13" x14ac:dyDescent="0.25">
      <c r="A461" s="43">
        <v>451</v>
      </c>
      <c r="B461" s="78"/>
      <c r="C461" s="48"/>
      <c r="D461" s="48"/>
      <c r="E461" s="14" t="str">
        <f>IF(OR(ISBLANK(B461),ISBLANK(C461))=FALSE,VLOOKUP(C461,'Límites CartaControl'!$A$7:$H$13,2,FALSE),"")</f>
        <v/>
      </c>
      <c r="F461" s="14" t="str">
        <f>IF(OR(ISBLANK(B461),ISBLANK(C461))=FALSE,VLOOKUP(C461,'Límites CartaControl'!$A$7:$H$13,3,FALSE),"")</f>
        <v/>
      </c>
      <c r="G461" s="14" t="str">
        <f>IF(OR(ISBLANK(B461),ISBLANK(C461))=FALSE,VLOOKUP(C461,'Límites CartaControl'!$A$7:$H$13,4,FALSE),"")</f>
        <v/>
      </c>
      <c r="H461" s="14" t="str">
        <f>IF(OR(ISBLANK(B461),ISBLANK(C461))=FALSE,VLOOKUP(C461,'Límites CartaControl'!$A$7:$H$13,6,FALSE),"")</f>
        <v/>
      </c>
      <c r="I461" s="70" t="str">
        <f>IF(OR(ISBLANK(B461),ISBLANK(C461))=FALSE,VLOOKUP(C461,'Límites CartaControl'!$A$7:$H$13,7,FALSE),"")</f>
        <v/>
      </c>
      <c r="J461" s="48"/>
      <c r="K461" s="103"/>
      <c r="L461" s="83"/>
      <c r="M461" s="120"/>
    </row>
    <row r="462" spans="1:13" x14ac:dyDescent="0.25">
      <c r="A462" s="43">
        <v>452</v>
      </c>
      <c r="B462" s="78"/>
      <c r="C462" s="48"/>
      <c r="D462" s="48"/>
      <c r="E462" s="14" t="str">
        <f>IF(OR(ISBLANK(B462),ISBLANK(C462))=FALSE,VLOOKUP(C462,'Límites CartaControl'!$A$7:$H$13,2,FALSE),"")</f>
        <v/>
      </c>
      <c r="F462" s="14" t="str">
        <f>IF(OR(ISBLANK(B462),ISBLANK(C462))=FALSE,VLOOKUP(C462,'Límites CartaControl'!$A$7:$H$13,3,FALSE),"")</f>
        <v/>
      </c>
      <c r="G462" s="14" t="str">
        <f>IF(OR(ISBLANK(B462),ISBLANK(C462))=FALSE,VLOOKUP(C462,'Límites CartaControl'!$A$7:$H$13,4,FALSE),"")</f>
        <v/>
      </c>
      <c r="H462" s="14" t="str">
        <f>IF(OR(ISBLANK(B462),ISBLANK(C462))=FALSE,VLOOKUP(C462,'Límites CartaControl'!$A$7:$H$13,6,FALSE),"")</f>
        <v/>
      </c>
      <c r="I462" s="70" t="str">
        <f>IF(OR(ISBLANK(B462),ISBLANK(C462))=FALSE,VLOOKUP(C462,'Límites CartaControl'!$A$7:$H$13,7,FALSE),"")</f>
        <v/>
      </c>
      <c r="J462" s="48"/>
      <c r="K462" s="103"/>
      <c r="L462" s="83"/>
      <c r="M462" s="120"/>
    </row>
    <row r="463" spans="1:13" x14ac:dyDescent="0.25">
      <c r="A463" s="43">
        <v>453</v>
      </c>
      <c r="B463" s="78"/>
      <c r="C463" s="48"/>
      <c r="D463" s="48"/>
      <c r="E463" s="14" t="str">
        <f>IF(OR(ISBLANK(B463),ISBLANK(C463))=FALSE,VLOOKUP(C463,'Límites CartaControl'!$A$7:$H$13,2,FALSE),"")</f>
        <v/>
      </c>
      <c r="F463" s="14" t="str">
        <f>IF(OR(ISBLANK(B463),ISBLANK(C463))=FALSE,VLOOKUP(C463,'Límites CartaControl'!$A$7:$H$13,3,FALSE),"")</f>
        <v/>
      </c>
      <c r="G463" s="14" t="str">
        <f>IF(OR(ISBLANK(B463),ISBLANK(C463))=FALSE,VLOOKUP(C463,'Límites CartaControl'!$A$7:$H$13,4,FALSE),"")</f>
        <v/>
      </c>
      <c r="H463" s="14" t="str">
        <f>IF(OR(ISBLANK(B463),ISBLANK(C463))=FALSE,VLOOKUP(C463,'Límites CartaControl'!$A$7:$H$13,6,FALSE),"")</f>
        <v/>
      </c>
      <c r="I463" s="70" t="str">
        <f>IF(OR(ISBLANK(B463),ISBLANK(C463))=FALSE,VLOOKUP(C463,'Límites CartaControl'!$A$7:$H$13,7,FALSE),"")</f>
        <v/>
      </c>
      <c r="J463" s="48"/>
      <c r="K463" s="103"/>
      <c r="L463" s="83"/>
      <c r="M463" s="120"/>
    </row>
    <row r="464" spans="1:13" x14ac:dyDescent="0.25">
      <c r="A464" s="43">
        <v>454</v>
      </c>
      <c r="B464" s="78"/>
      <c r="C464" s="48"/>
      <c r="D464" s="48"/>
      <c r="E464" s="14" t="str">
        <f>IF(OR(ISBLANK(B464),ISBLANK(C464))=FALSE,VLOOKUP(C464,'Límites CartaControl'!$A$7:$H$13,2,FALSE),"")</f>
        <v/>
      </c>
      <c r="F464" s="14" t="str">
        <f>IF(OR(ISBLANK(B464),ISBLANK(C464))=FALSE,VLOOKUP(C464,'Límites CartaControl'!$A$7:$H$13,3,FALSE),"")</f>
        <v/>
      </c>
      <c r="G464" s="14" t="str">
        <f>IF(OR(ISBLANK(B464),ISBLANK(C464))=FALSE,VLOOKUP(C464,'Límites CartaControl'!$A$7:$H$13,4,FALSE),"")</f>
        <v/>
      </c>
      <c r="H464" s="14" t="str">
        <f>IF(OR(ISBLANK(B464),ISBLANK(C464))=FALSE,VLOOKUP(C464,'Límites CartaControl'!$A$7:$H$13,6,FALSE),"")</f>
        <v/>
      </c>
      <c r="I464" s="70" t="str">
        <f>IF(OR(ISBLANK(B464),ISBLANK(C464))=FALSE,VLOOKUP(C464,'Límites CartaControl'!$A$7:$H$13,7,FALSE),"")</f>
        <v/>
      </c>
      <c r="J464" s="48"/>
      <c r="K464" s="103"/>
      <c r="L464" s="83"/>
      <c r="M464" s="120"/>
    </row>
    <row r="465" spans="1:13" x14ac:dyDescent="0.25">
      <c r="A465" s="43">
        <v>455</v>
      </c>
      <c r="B465" s="78"/>
      <c r="C465" s="48"/>
      <c r="D465" s="48"/>
      <c r="E465" s="14" t="str">
        <f>IF(OR(ISBLANK(B465),ISBLANK(C465))=FALSE,VLOOKUP(C465,'Límites CartaControl'!$A$7:$H$13,2,FALSE),"")</f>
        <v/>
      </c>
      <c r="F465" s="14" t="str">
        <f>IF(OR(ISBLANK(B465),ISBLANK(C465))=FALSE,VLOOKUP(C465,'Límites CartaControl'!$A$7:$H$13,3,FALSE),"")</f>
        <v/>
      </c>
      <c r="G465" s="14" t="str">
        <f>IF(OR(ISBLANK(B465),ISBLANK(C465))=FALSE,VLOOKUP(C465,'Límites CartaControl'!$A$7:$H$13,4,FALSE),"")</f>
        <v/>
      </c>
      <c r="H465" s="14" t="str">
        <f>IF(OR(ISBLANK(B465),ISBLANK(C465))=FALSE,VLOOKUP(C465,'Límites CartaControl'!$A$7:$H$13,6,FALSE),"")</f>
        <v/>
      </c>
      <c r="I465" s="70" t="str">
        <f>IF(OR(ISBLANK(B465),ISBLANK(C465))=FALSE,VLOOKUP(C465,'Límites CartaControl'!$A$7:$H$13,7,FALSE),"")</f>
        <v/>
      </c>
      <c r="J465" s="48"/>
      <c r="K465" s="103"/>
      <c r="L465" s="83"/>
      <c r="M465" s="120"/>
    </row>
    <row r="466" spans="1:13" x14ac:dyDescent="0.25">
      <c r="A466" s="43">
        <v>456</v>
      </c>
      <c r="B466" s="78"/>
      <c r="C466" s="48"/>
      <c r="D466" s="48"/>
      <c r="E466" s="14" t="str">
        <f>IF(OR(ISBLANK(B466),ISBLANK(C466))=FALSE,VLOOKUP(C466,'Límites CartaControl'!$A$7:$H$13,2,FALSE),"")</f>
        <v/>
      </c>
      <c r="F466" s="14" t="str">
        <f>IF(OR(ISBLANK(B466),ISBLANK(C466))=FALSE,VLOOKUP(C466,'Límites CartaControl'!$A$7:$H$13,3,FALSE),"")</f>
        <v/>
      </c>
      <c r="G466" s="14" t="str">
        <f>IF(OR(ISBLANK(B466),ISBLANK(C466))=FALSE,VLOOKUP(C466,'Límites CartaControl'!$A$7:$H$13,4,FALSE),"")</f>
        <v/>
      </c>
      <c r="H466" s="14" t="str">
        <f>IF(OR(ISBLANK(B466),ISBLANK(C466))=FALSE,VLOOKUP(C466,'Límites CartaControl'!$A$7:$H$13,6,FALSE),"")</f>
        <v/>
      </c>
      <c r="I466" s="70" t="str">
        <f>IF(OR(ISBLANK(B466),ISBLANK(C466))=FALSE,VLOOKUP(C466,'Límites CartaControl'!$A$7:$H$13,7,FALSE),"")</f>
        <v/>
      </c>
      <c r="J466" s="48"/>
      <c r="K466" s="103"/>
      <c r="L466" s="83"/>
      <c r="M466" s="120"/>
    </row>
    <row r="467" spans="1:13" x14ac:dyDescent="0.25">
      <c r="A467" s="43">
        <v>457</v>
      </c>
      <c r="B467" s="78"/>
      <c r="C467" s="48"/>
      <c r="D467" s="48"/>
      <c r="E467" s="14" t="str">
        <f>IF(OR(ISBLANK(B467),ISBLANK(C467))=FALSE,VLOOKUP(C467,'Límites CartaControl'!$A$7:$H$13,2,FALSE),"")</f>
        <v/>
      </c>
      <c r="F467" s="14" t="str">
        <f>IF(OR(ISBLANK(B467),ISBLANK(C467))=FALSE,VLOOKUP(C467,'Límites CartaControl'!$A$7:$H$13,3,FALSE),"")</f>
        <v/>
      </c>
      <c r="G467" s="14" t="str">
        <f>IF(OR(ISBLANK(B467),ISBLANK(C467))=FALSE,VLOOKUP(C467,'Límites CartaControl'!$A$7:$H$13,4,FALSE),"")</f>
        <v/>
      </c>
      <c r="H467" s="14" t="str">
        <f>IF(OR(ISBLANK(B467),ISBLANK(C467))=FALSE,VLOOKUP(C467,'Límites CartaControl'!$A$7:$H$13,6,FALSE),"")</f>
        <v/>
      </c>
      <c r="I467" s="70" t="str">
        <f>IF(OR(ISBLANK(B467),ISBLANK(C467))=FALSE,VLOOKUP(C467,'Límites CartaControl'!$A$7:$H$13,7,FALSE),"")</f>
        <v/>
      </c>
      <c r="J467" s="48"/>
      <c r="K467" s="103"/>
      <c r="L467" s="83"/>
      <c r="M467" s="120"/>
    </row>
    <row r="468" spans="1:13" x14ac:dyDescent="0.25">
      <c r="A468" s="43">
        <v>458</v>
      </c>
      <c r="B468" s="78"/>
      <c r="C468" s="48"/>
      <c r="D468" s="48"/>
      <c r="E468" s="14" t="str">
        <f>IF(OR(ISBLANK(B468),ISBLANK(C468))=FALSE,VLOOKUP(C468,'Límites CartaControl'!$A$7:$H$13,2,FALSE),"")</f>
        <v/>
      </c>
      <c r="F468" s="14" t="str">
        <f>IF(OR(ISBLANK(B468),ISBLANK(C468))=FALSE,VLOOKUP(C468,'Límites CartaControl'!$A$7:$H$13,3,FALSE),"")</f>
        <v/>
      </c>
      <c r="G468" s="14" t="str">
        <f>IF(OR(ISBLANK(B468),ISBLANK(C468))=FALSE,VLOOKUP(C468,'Límites CartaControl'!$A$7:$H$13,4,FALSE),"")</f>
        <v/>
      </c>
      <c r="H468" s="14" t="str">
        <f>IF(OR(ISBLANK(B468),ISBLANK(C468))=FALSE,VLOOKUP(C468,'Límites CartaControl'!$A$7:$H$13,6,FALSE),"")</f>
        <v/>
      </c>
      <c r="I468" s="70" t="str">
        <f>IF(OR(ISBLANK(B468),ISBLANK(C468))=FALSE,VLOOKUP(C468,'Límites CartaControl'!$A$7:$H$13,7,FALSE),"")</f>
        <v/>
      </c>
      <c r="J468" s="48"/>
      <c r="K468" s="103"/>
      <c r="L468" s="83"/>
      <c r="M468" s="120"/>
    </row>
    <row r="469" spans="1:13" x14ac:dyDescent="0.25">
      <c r="A469" s="43">
        <v>459</v>
      </c>
      <c r="B469" s="78"/>
      <c r="C469" s="48"/>
      <c r="D469" s="48"/>
      <c r="E469" s="14" t="str">
        <f>IF(OR(ISBLANK(B469),ISBLANK(C469))=FALSE,VLOOKUP(C469,'Límites CartaControl'!$A$7:$H$13,2,FALSE),"")</f>
        <v/>
      </c>
      <c r="F469" s="14" t="str">
        <f>IF(OR(ISBLANK(B469),ISBLANK(C469))=FALSE,VLOOKUP(C469,'Límites CartaControl'!$A$7:$H$13,3,FALSE),"")</f>
        <v/>
      </c>
      <c r="G469" s="14" t="str">
        <f>IF(OR(ISBLANK(B469),ISBLANK(C469))=FALSE,VLOOKUP(C469,'Límites CartaControl'!$A$7:$H$13,4,FALSE),"")</f>
        <v/>
      </c>
      <c r="H469" s="14" t="str">
        <f>IF(OR(ISBLANK(B469),ISBLANK(C469))=FALSE,VLOOKUP(C469,'Límites CartaControl'!$A$7:$H$13,6,FALSE),"")</f>
        <v/>
      </c>
      <c r="I469" s="70" t="str">
        <f>IF(OR(ISBLANK(B469),ISBLANK(C469))=FALSE,VLOOKUP(C469,'Límites CartaControl'!$A$7:$H$13,7,FALSE),"")</f>
        <v/>
      </c>
      <c r="J469" s="48"/>
      <c r="K469" s="103"/>
      <c r="L469" s="83"/>
      <c r="M469" s="120"/>
    </row>
    <row r="470" spans="1:13" x14ac:dyDescent="0.25">
      <c r="A470" s="43">
        <v>460</v>
      </c>
      <c r="B470" s="78"/>
      <c r="C470" s="48"/>
      <c r="D470" s="48"/>
      <c r="E470" s="14" t="str">
        <f>IF(OR(ISBLANK(B470),ISBLANK(C470))=FALSE,VLOOKUP(C470,'Límites CartaControl'!$A$7:$H$13,2,FALSE),"")</f>
        <v/>
      </c>
      <c r="F470" s="14" t="str">
        <f>IF(OR(ISBLANK(B470),ISBLANK(C470))=FALSE,VLOOKUP(C470,'Límites CartaControl'!$A$7:$H$13,3,FALSE),"")</f>
        <v/>
      </c>
      <c r="G470" s="14" t="str">
        <f>IF(OR(ISBLANK(B470),ISBLANK(C470))=FALSE,VLOOKUP(C470,'Límites CartaControl'!$A$7:$H$13,4,FALSE),"")</f>
        <v/>
      </c>
      <c r="H470" s="14" t="str">
        <f>IF(OR(ISBLANK(B470),ISBLANK(C470))=FALSE,VLOOKUP(C470,'Límites CartaControl'!$A$7:$H$13,6,FALSE),"")</f>
        <v/>
      </c>
      <c r="I470" s="70" t="str">
        <f>IF(OR(ISBLANK(B470),ISBLANK(C470))=FALSE,VLOOKUP(C470,'Límites CartaControl'!$A$7:$H$13,7,FALSE),"")</f>
        <v/>
      </c>
      <c r="J470" s="48"/>
      <c r="K470" s="103"/>
      <c r="L470" s="83"/>
      <c r="M470" s="120"/>
    </row>
    <row r="471" spans="1:13" x14ac:dyDescent="0.25">
      <c r="A471" s="43">
        <v>461</v>
      </c>
      <c r="B471" s="78"/>
      <c r="C471" s="48"/>
      <c r="D471" s="48"/>
      <c r="E471" s="14" t="str">
        <f>IF(OR(ISBLANK(B471),ISBLANK(C471))=FALSE,VLOOKUP(C471,'Límites CartaControl'!$A$7:$H$13,2,FALSE),"")</f>
        <v/>
      </c>
      <c r="F471" s="14" t="str">
        <f>IF(OR(ISBLANK(B471),ISBLANK(C471))=FALSE,VLOOKUP(C471,'Límites CartaControl'!$A$7:$H$13,3,FALSE),"")</f>
        <v/>
      </c>
      <c r="G471" s="14" t="str">
        <f>IF(OR(ISBLANK(B471),ISBLANK(C471))=FALSE,VLOOKUP(C471,'Límites CartaControl'!$A$7:$H$13,4,FALSE),"")</f>
        <v/>
      </c>
      <c r="H471" s="14" t="str">
        <f>IF(OR(ISBLANK(B471),ISBLANK(C471))=FALSE,VLOOKUP(C471,'Límites CartaControl'!$A$7:$H$13,6,FALSE),"")</f>
        <v/>
      </c>
      <c r="I471" s="70" t="str">
        <f>IF(OR(ISBLANK(B471),ISBLANK(C471))=FALSE,VLOOKUP(C471,'Límites CartaControl'!$A$7:$H$13,7,FALSE),"")</f>
        <v/>
      </c>
      <c r="J471" s="48"/>
      <c r="K471" s="103"/>
      <c r="L471" s="83"/>
      <c r="M471" s="120"/>
    </row>
    <row r="472" spans="1:13" x14ac:dyDescent="0.25">
      <c r="A472" s="43">
        <v>462</v>
      </c>
      <c r="B472" s="78"/>
      <c r="C472" s="48"/>
      <c r="D472" s="48"/>
      <c r="E472" s="14" t="str">
        <f>IF(OR(ISBLANK(B472),ISBLANK(C472))=FALSE,VLOOKUP(C472,'Límites CartaControl'!$A$7:$H$13,2,FALSE),"")</f>
        <v/>
      </c>
      <c r="F472" s="14" t="str">
        <f>IF(OR(ISBLANK(B472),ISBLANK(C472))=FALSE,VLOOKUP(C472,'Límites CartaControl'!$A$7:$H$13,3,FALSE),"")</f>
        <v/>
      </c>
      <c r="G472" s="14" t="str">
        <f>IF(OR(ISBLANK(B472),ISBLANK(C472))=FALSE,VLOOKUP(C472,'Límites CartaControl'!$A$7:$H$13,4,FALSE),"")</f>
        <v/>
      </c>
      <c r="H472" s="14" t="str">
        <f>IF(OR(ISBLANK(B472),ISBLANK(C472))=FALSE,VLOOKUP(C472,'Límites CartaControl'!$A$7:$H$13,6,FALSE),"")</f>
        <v/>
      </c>
      <c r="I472" s="70" t="str">
        <f>IF(OR(ISBLANK(B472),ISBLANK(C472))=FALSE,VLOOKUP(C472,'Límites CartaControl'!$A$7:$H$13,7,FALSE),"")</f>
        <v/>
      </c>
      <c r="J472" s="48"/>
      <c r="K472" s="103"/>
      <c r="L472" s="83"/>
      <c r="M472" s="120"/>
    </row>
    <row r="473" spans="1:13" x14ac:dyDescent="0.25">
      <c r="A473" s="43">
        <v>463</v>
      </c>
      <c r="B473" s="78"/>
      <c r="C473" s="48"/>
      <c r="D473" s="48"/>
      <c r="E473" s="14" t="str">
        <f>IF(OR(ISBLANK(B473),ISBLANK(C473))=FALSE,VLOOKUP(C473,'Límites CartaControl'!$A$7:$H$13,2,FALSE),"")</f>
        <v/>
      </c>
      <c r="F473" s="14" t="str">
        <f>IF(OR(ISBLANK(B473),ISBLANK(C473))=FALSE,VLOOKUP(C473,'Límites CartaControl'!$A$7:$H$13,3,FALSE),"")</f>
        <v/>
      </c>
      <c r="G473" s="14" t="str">
        <f>IF(OR(ISBLANK(B473),ISBLANK(C473))=FALSE,VLOOKUP(C473,'Límites CartaControl'!$A$7:$H$13,4,FALSE),"")</f>
        <v/>
      </c>
      <c r="H473" s="14" t="str">
        <f>IF(OR(ISBLANK(B473),ISBLANK(C473))=FALSE,VLOOKUP(C473,'Límites CartaControl'!$A$7:$H$13,6,FALSE),"")</f>
        <v/>
      </c>
      <c r="I473" s="70" t="str">
        <f>IF(OR(ISBLANK(B473),ISBLANK(C473))=FALSE,VLOOKUP(C473,'Límites CartaControl'!$A$7:$H$13,7,FALSE),"")</f>
        <v/>
      </c>
      <c r="J473" s="48"/>
      <c r="K473" s="103"/>
      <c r="L473" s="83"/>
      <c r="M473" s="120"/>
    </row>
    <row r="474" spans="1:13" x14ac:dyDescent="0.25">
      <c r="A474" s="43">
        <v>464</v>
      </c>
      <c r="B474" s="78"/>
      <c r="C474" s="48"/>
      <c r="D474" s="48"/>
      <c r="E474" s="14" t="str">
        <f>IF(OR(ISBLANK(B474),ISBLANK(C474))=FALSE,VLOOKUP(C474,'Límites CartaControl'!$A$7:$H$13,2,FALSE),"")</f>
        <v/>
      </c>
      <c r="F474" s="14" t="str">
        <f>IF(OR(ISBLANK(B474),ISBLANK(C474))=FALSE,VLOOKUP(C474,'Límites CartaControl'!$A$7:$H$13,3,FALSE),"")</f>
        <v/>
      </c>
      <c r="G474" s="14" t="str">
        <f>IF(OR(ISBLANK(B474),ISBLANK(C474))=FALSE,VLOOKUP(C474,'Límites CartaControl'!$A$7:$H$13,4,FALSE),"")</f>
        <v/>
      </c>
      <c r="H474" s="14" t="str">
        <f>IF(OR(ISBLANK(B474),ISBLANK(C474))=FALSE,VLOOKUP(C474,'Límites CartaControl'!$A$7:$H$13,6,FALSE),"")</f>
        <v/>
      </c>
      <c r="I474" s="70" t="str">
        <f>IF(OR(ISBLANK(B474),ISBLANK(C474))=FALSE,VLOOKUP(C474,'Límites CartaControl'!$A$7:$H$13,7,FALSE),"")</f>
        <v/>
      </c>
      <c r="J474" s="48"/>
      <c r="K474" s="103"/>
      <c r="L474" s="83"/>
      <c r="M474" s="120"/>
    </row>
    <row r="475" spans="1:13" x14ac:dyDescent="0.25">
      <c r="A475" s="43">
        <v>465</v>
      </c>
      <c r="B475" s="78"/>
      <c r="C475" s="48"/>
      <c r="D475" s="48"/>
      <c r="E475" s="14" t="str">
        <f>IF(OR(ISBLANK(B475),ISBLANK(C475))=FALSE,VLOOKUP(C475,'Límites CartaControl'!$A$7:$H$13,2,FALSE),"")</f>
        <v/>
      </c>
      <c r="F475" s="14" t="str">
        <f>IF(OR(ISBLANK(B475),ISBLANK(C475))=FALSE,VLOOKUP(C475,'Límites CartaControl'!$A$7:$H$13,3,FALSE),"")</f>
        <v/>
      </c>
      <c r="G475" s="14" t="str">
        <f>IF(OR(ISBLANK(B475),ISBLANK(C475))=FALSE,VLOOKUP(C475,'Límites CartaControl'!$A$7:$H$13,4,FALSE),"")</f>
        <v/>
      </c>
      <c r="H475" s="14" t="str">
        <f>IF(OR(ISBLANK(B475),ISBLANK(C475))=FALSE,VLOOKUP(C475,'Límites CartaControl'!$A$7:$H$13,6,FALSE),"")</f>
        <v/>
      </c>
      <c r="I475" s="70" t="str">
        <f>IF(OR(ISBLANK(B475),ISBLANK(C475))=FALSE,VLOOKUP(C475,'Límites CartaControl'!$A$7:$H$13,7,FALSE),"")</f>
        <v/>
      </c>
      <c r="J475" s="48"/>
      <c r="K475" s="103"/>
      <c r="L475" s="83"/>
      <c r="M475" s="120"/>
    </row>
    <row r="476" spans="1:13" x14ac:dyDescent="0.25">
      <c r="A476" s="43">
        <v>466</v>
      </c>
      <c r="B476" s="78"/>
      <c r="C476" s="48"/>
      <c r="D476" s="48"/>
      <c r="E476" s="14" t="str">
        <f>IF(OR(ISBLANK(B476),ISBLANK(C476))=FALSE,VLOOKUP(C476,'Límites CartaControl'!$A$7:$H$13,2,FALSE),"")</f>
        <v/>
      </c>
      <c r="F476" s="14" t="str">
        <f>IF(OR(ISBLANK(B476),ISBLANK(C476))=FALSE,VLOOKUP(C476,'Límites CartaControl'!$A$7:$H$13,3,FALSE),"")</f>
        <v/>
      </c>
      <c r="G476" s="14" t="str">
        <f>IF(OR(ISBLANK(B476),ISBLANK(C476))=FALSE,VLOOKUP(C476,'Límites CartaControl'!$A$7:$H$13,4,FALSE),"")</f>
        <v/>
      </c>
      <c r="H476" s="14" t="str">
        <f>IF(OR(ISBLANK(B476),ISBLANK(C476))=FALSE,VLOOKUP(C476,'Límites CartaControl'!$A$7:$H$13,6,FALSE),"")</f>
        <v/>
      </c>
      <c r="I476" s="70" t="str">
        <f>IF(OR(ISBLANK(B476),ISBLANK(C476))=FALSE,VLOOKUP(C476,'Límites CartaControl'!$A$7:$H$13,7,FALSE),"")</f>
        <v/>
      </c>
      <c r="J476" s="48"/>
      <c r="K476" s="103"/>
      <c r="L476" s="83"/>
      <c r="M476" s="120"/>
    </row>
    <row r="477" spans="1:13" x14ac:dyDescent="0.25">
      <c r="A477" s="43">
        <v>467</v>
      </c>
      <c r="B477" s="78"/>
      <c r="C477" s="48"/>
      <c r="D477" s="48"/>
      <c r="E477" s="14" t="str">
        <f>IF(OR(ISBLANK(B477),ISBLANK(C477))=FALSE,VLOOKUP(C477,'Límites CartaControl'!$A$7:$H$13,2,FALSE),"")</f>
        <v/>
      </c>
      <c r="F477" s="14" t="str">
        <f>IF(OR(ISBLANK(B477),ISBLANK(C477))=FALSE,VLOOKUP(C477,'Límites CartaControl'!$A$7:$H$13,3,FALSE),"")</f>
        <v/>
      </c>
      <c r="G477" s="14" t="str">
        <f>IF(OR(ISBLANK(B477),ISBLANK(C477))=FALSE,VLOOKUP(C477,'Límites CartaControl'!$A$7:$H$13,4,FALSE),"")</f>
        <v/>
      </c>
      <c r="H477" s="14" t="str">
        <f>IF(OR(ISBLANK(B477),ISBLANK(C477))=FALSE,VLOOKUP(C477,'Límites CartaControl'!$A$7:$H$13,6,FALSE),"")</f>
        <v/>
      </c>
      <c r="I477" s="70" t="str">
        <f>IF(OR(ISBLANK(B477),ISBLANK(C477))=FALSE,VLOOKUP(C477,'Límites CartaControl'!$A$7:$H$13,7,FALSE),"")</f>
        <v/>
      </c>
      <c r="J477" s="48"/>
      <c r="K477" s="103"/>
      <c r="L477" s="83"/>
      <c r="M477" s="120"/>
    </row>
    <row r="478" spans="1:13" x14ac:dyDescent="0.25">
      <c r="A478" s="43">
        <v>468</v>
      </c>
      <c r="B478" s="78"/>
      <c r="C478" s="48"/>
      <c r="D478" s="48"/>
      <c r="E478" s="14" t="str">
        <f>IF(OR(ISBLANK(B478),ISBLANK(C478))=FALSE,VLOOKUP(C478,'Límites CartaControl'!$A$7:$H$13,2,FALSE),"")</f>
        <v/>
      </c>
      <c r="F478" s="14" t="str">
        <f>IF(OR(ISBLANK(B478),ISBLANK(C478))=FALSE,VLOOKUP(C478,'Límites CartaControl'!$A$7:$H$13,3,FALSE),"")</f>
        <v/>
      </c>
      <c r="G478" s="14" t="str">
        <f>IF(OR(ISBLANK(B478),ISBLANK(C478))=FALSE,VLOOKUP(C478,'Límites CartaControl'!$A$7:$H$13,4,FALSE),"")</f>
        <v/>
      </c>
      <c r="H478" s="14" t="str">
        <f>IF(OR(ISBLANK(B478),ISBLANK(C478))=FALSE,VLOOKUP(C478,'Límites CartaControl'!$A$7:$H$13,6,FALSE),"")</f>
        <v/>
      </c>
      <c r="I478" s="70" t="str">
        <f>IF(OR(ISBLANK(B478),ISBLANK(C478))=FALSE,VLOOKUP(C478,'Límites CartaControl'!$A$7:$H$13,7,FALSE),"")</f>
        <v/>
      </c>
      <c r="J478" s="48"/>
      <c r="K478" s="103"/>
      <c r="L478" s="83"/>
      <c r="M478" s="120"/>
    </row>
    <row r="479" spans="1:13" x14ac:dyDescent="0.25">
      <c r="A479" s="43">
        <v>469</v>
      </c>
      <c r="B479" s="78"/>
      <c r="C479" s="48"/>
      <c r="D479" s="48"/>
      <c r="E479" s="14" t="str">
        <f>IF(OR(ISBLANK(B479),ISBLANK(C479))=FALSE,VLOOKUP(C479,'Límites CartaControl'!$A$7:$H$13,2,FALSE),"")</f>
        <v/>
      </c>
      <c r="F479" s="14" t="str">
        <f>IF(OR(ISBLANK(B479),ISBLANK(C479))=FALSE,VLOOKUP(C479,'Límites CartaControl'!$A$7:$H$13,3,FALSE),"")</f>
        <v/>
      </c>
      <c r="G479" s="14" t="str">
        <f>IF(OR(ISBLANK(B479),ISBLANK(C479))=FALSE,VLOOKUP(C479,'Límites CartaControl'!$A$7:$H$13,4,FALSE),"")</f>
        <v/>
      </c>
      <c r="H479" s="14" t="str">
        <f>IF(OR(ISBLANK(B479),ISBLANK(C479))=FALSE,VLOOKUP(C479,'Límites CartaControl'!$A$7:$H$13,6,FALSE),"")</f>
        <v/>
      </c>
      <c r="I479" s="70" t="str">
        <f>IF(OR(ISBLANK(B479),ISBLANK(C479))=FALSE,VLOOKUP(C479,'Límites CartaControl'!$A$7:$H$13,7,FALSE),"")</f>
        <v/>
      </c>
      <c r="J479" s="48"/>
      <c r="K479" s="103"/>
      <c r="L479" s="83"/>
      <c r="M479" s="120"/>
    </row>
    <row r="480" spans="1:13" x14ac:dyDescent="0.25">
      <c r="A480" s="43">
        <v>470</v>
      </c>
      <c r="B480" s="78"/>
      <c r="C480" s="48"/>
      <c r="D480" s="48"/>
      <c r="E480" s="14" t="str">
        <f>IF(OR(ISBLANK(B480),ISBLANK(C480))=FALSE,VLOOKUP(C480,'Límites CartaControl'!$A$7:$H$13,2,FALSE),"")</f>
        <v/>
      </c>
      <c r="F480" s="14" t="str">
        <f>IF(OR(ISBLANK(B480),ISBLANK(C480))=FALSE,VLOOKUP(C480,'Límites CartaControl'!$A$7:$H$13,3,FALSE),"")</f>
        <v/>
      </c>
      <c r="G480" s="14" t="str">
        <f>IF(OR(ISBLANK(B480),ISBLANK(C480))=FALSE,VLOOKUP(C480,'Límites CartaControl'!$A$7:$H$13,4,FALSE),"")</f>
        <v/>
      </c>
      <c r="H480" s="14" t="str">
        <f>IF(OR(ISBLANK(B480),ISBLANK(C480))=FALSE,VLOOKUP(C480,'Límites CartaControl'!$A$7:$H$13,6,FALSE),"")</f>
        <v/>
      </c>
      <c r="I480" s="70" t="str">
        <f>IF(OR(ISBLANK(B480),ISBLANK(C480))=FALSE,VLOOKUP(C480,'Límites CartaControl'!$A$7:$H$13,7,FALSE),"")</f>
        <v/>
      </c>
      <c r="J480" s="48"/>
      <c r="K480" s="103"/>
      <c r="L480" s="83"/>
      <c r="M480" s="120"/>
    </row>
    <row r="481" spans="1:13" x14ac:dyDescent="0.25">
      <c r="A481" s="43">
        <v>471</v>
      </c>
      <c r="B481" s="78"/>
      <c r="C481" s="48"/>
      <c r="D481" s="48"/>
      <c r="E481" s="14" t="str">
        <f>IF(OR(ISBLANK(B481),ISBLANK(C481))=FALSE,VLOOKUP(C481,'Límites CartaControl'!$A$7:$H$13,2,FALSE),"")</f>
        <v/>
      </c>
      <c r="F481" s="14" t="str">
        <f>IF(OR(ISBLANK(B481),ISBLANK(C481))=FALSE,VLOOKUP(C481,'Límites CartaControl'!$A$7:$H$13,3,FALSE),"")</f>
        <v/>
      </c>
      <c r="G481" s="14" t="str">
        <f>IF(OR(ISBLANK(B481),ISBLANK(C481))=FALSE,VLOOKUP(C481,'Límites CartaControl'!$A$7:$H$13,4,FALSE),"")</f>
        <v/>
      </c>
      <c r="H481" s="14" t="str">
        <f>IF(OR(ISBLANK(B481),ISBLANK(C481))=FALSE,VLOOKUP(C481,'Límites CartaControl'!$A$7:$H$13,6,FALSE),"")</f>
        <v/>
      </c>
      <c r="I481" s="70" t="str">
        <f>IF(OR(ISBLANK(B481),ISBLANK(C481))=FALSE,VLOOKUP(C481,'Límites CartaControl'!$A$7:$H$13,7,FALSE),"")</f>
        <v/>
      </c>
      <c r="J481" s="48"/>
      <c r="K481" s="103"/>
      <c r="L481" s="83"/>
      <c r="M481" s="120"/>
    </row>
    <row r="482" spans="1:13" x14ac:dyDescent="0.25">
      <c r="A482" s="43">
        <v>472</v>
      </c>
      <c r="B482" s="78"/>
      <c r="C482" s="48"/>
      <c r="D482" s="48"/>
      <c r="E482" s="14" t="str">
        <f>IF(OR(ISBLANK(B482),ISBLANK(C482))=FALSE,VLOOKUP(C482,'Límites CartaControl'!$A$7:$H$13,2,FALSE),"")</f>
        <v/>
      </c>
      <c r="F482" s="14" t="str">
        <f>IF(OR(ISBLANK(B482),ISBLANK(C482))=FALSE,VLOOKUP(C482,'Límites CartaControl'!$A$7:$H$13,3,FALSE),"")</f>
        <v/>
      </c>
      <c r="G482" s="14" t="str">
        <f>IF(OR(ISBLANK(B482),ISBLANK(C482))=FALSE,VLOOKUP(C482,'Límites CartaControl'!$A$7:$H$13,4,FALSE),"")</f>
        <v/>
      </c>
      <c r="H482" s="14" t="str">
        <f>IF(OR(ISBLANK(B482),ISBLANK(C482))=FALSE,VLOOKUP(C482,'Límites CartaControl'!$A$7:$H$13,6,FALSE),"")</f>
        <v/>
      </c>
      <c r="I482" s="70" t="str">
        <f>IF(OR(ISBLANK(B482),ISBLANK(C482))=FALSE,VLOOKUP(C482,'Límites CartaControl'!$A$7:$H$13,7,FALSE),"")</f>
        <v/>
      </c>
      <c r="J482" s="48"/>
      <c r="K482" s="103"/>
      <c r="L482" s="83"/>
      <c r="M482" s="120"/>
    </row>
    <row r="483" spans="1:13" x14ac:dyDescent="0.25">
      <c r="A483" s="43">
        <v>473</v>
      </c>
      <c r="B483" s="78"/>
      <c r="C483" s="48"/>
      <c r="D483" s="48"/>
      <c r="E483" s="14" t="str">
        <f>IF(OR(ISBLANK(B483),ISBLANK(C483))=FALSE,VLOOKUP(C483,'Límites CartaControl'!$A$7:$H$13,2,FALSE),"")</f>
        <v/>
      </c>
      <c r="F483" s="14" t="str">
        <f>IF(OR(ISBLANK(B483),ISBLANK(C483))=FALSE,VLOOKUP(C483,'Límites CartaControl'!$A$7:$H$13,3,FALSE),"")</f>
        <v/>
      </c>
      <c r="G483" s="14" t="str">
        <f>IF(OR(ISBLANK(B483),ISBLANK(C483))=FALSE,VLOOKUP(C483,'Límites CartaControl'!$A$7:$H$13,4,FALSE),"")</f>
        <v/>
      </c>
      <c r="H483" s="14" t="str">
        <f>IF(OR(ISBLANK(B483),ISBLANK(C483))=FALSE,VLOOKUP(C483,'Límites CartaControl'!$A$7:$H$13,6,FALSE),"")</f>
        <v/>
      </c>
      <c r="I483" s="70" t="str">
        <f>IF(OR(ISBLANK(B483),ISBLANK(C483))=FALSE,VLOOKUP(C483,'Límites CartaControl'!$A$7:$H$13,7,FALSE),"")</f>
        <v/>
      </c>
      <c r="J483" s="48"/>
      <c r="K483" s="103"/>
      <c r="L483" s="83"/>
      <c r="M483" s="120"/>
    </row>
    <row r="484" spans="1:13" x14ac:dyDescent="0.25">
      <c r="A484" s="43">
        <v>474</v>
      </c>
      <c r="B484" s="78"/>
      <c r="C484" s="48"/>
      <c r="D484" s="48"/>
      <c r="E484" s="14" t="str">
        <f>IF(OR(ISBLANK(B484),ISBLANK(C484))=FALSE,VLOOKUP(C484,'Límites CartaControl'!$A$7:$H$13,2,FALSE),"")</f>
        <v/>
      </c>
      <c r="F484" s="14" t="str">
        <f>IF(OR(ISBLANK(B484),ISBLANK(C484))=FALSE,VLOOKUP(C484,'Límites CartaControl'!$A$7:$H$13,3,FALSE),"")</f>
        <v/>
      </c>
      <c r="G484" s="14" t="str">
        <f>IF(OR(ISBLANK(B484),ISBLANK(C484))=FALSE,VLOOKUP(C484,'Límites CartaControl'!$A$7:$H$13,4,FALSE),"")</f>
        <v/>
      </c>
      <c r="H484" s="14" t="str">
        <f>IF(OR(ISBLANK(B484),ISBLANK(C484))=FALSE,VLOOKUP(C484,'Límites CartaControl'!$A$7:$H$13,6,FALSE),"")</f>
        <v/>
      </c>
      <c r="I484" s="70" t="str">
        <f>IF(OR(ISBLANK(B484),ISBLANK(C484))=FALSE,VLOOKUP(C484,'Límites CartaControl'!$A$7:$H$13,7,FALSE),"")</f>
        <v/>
      </c>
      <c r="J484" s="48"/>
      <c r="K484" s="103"/>
      <c r="L484" s="83"/>
      <c r="M484" s="120"/>
    </row>
    <row r="485" spans="1:13" x14ac:dyDescent="0.25">
      <c r="A485" s="43">
        <v>475</v>
      </c>
      <c r="B485" s="78"/>
      <c r="C485" s="48"/>
      <c r="D485" s="48"/>
      <c r="E485" s="14" t="str">
        <f>IF(OR(ISBLANK(B485),ISBLANK(C485))=FALSE,VLOOKUP(C485,'Límites CartaControl'!$A$7:$H$13,2,FALSE),"")</f>
        <v/>
      </c>
      <c r="F485" s="14" t="str">
        <f>IF(OR(ISBLANK(B485),ISBLANK(C485))=FALSE,VLOOKUP(C485,'Límites CartaControl'!$A$7:$H$13,3,FALSE),"")</f>
        <v/>
      </c>
      <c r="G485" s="14" t="str">
        <f>IF(OR(ISBLANK(B485),ISBLANK(C485))=FALSE,VLOOKUP(C485,'Límites CartaControl'!$A$7:$H$13,4,FALSE),"")</f>
        <v/>
      </c>
      <c r="H485" s="14" t="str">
        <f>IF(OR(ISBLANK(B485),ISBLANK(C485))=FALSE,VLOOKUP(C485,'Límites CartaControl'!$A$7:$H$13,6,FALSE),"")</f>
        <v/>
      </c>
      <c r="I485" s="70" t="str">
        <f>IF(OR(ISBLANK(B485),ISBLANK(C485))=FALSE,VLOOKUP(C485,'Límites CartaControl'!$A$7:$H$13,7,FALSE),"")</f>
        <v/>
      </c>
      <c r="J485" s="48"/>
      <c r="K485" s="103"/>
      <c r="L485" s="83"/>
      <c r="M485" s="120"/>
    </row>
    <row r="486" spans="1:13" x14ac:dyDescent="0.25">
      <c r="A486" s="43">
        <v>476</v>
      </c>
      <c r="B486" s="78"/>
      <c r="C486" s="48"/>
      <c r="D486" s="48"/>
      <c r="E486" s="14" t="str">
        <f>IF(OR(ISBLANK(B486),ISBLANK(C486))=FALSE,VLOOKUP(C486,'Límites CartaControl'!$A$7:$H$13,2,FALSE),"")</f>
        <v/>
      </c>
      <c r="F486" s="14" t="str">
        <f>IF(OR(ISBLANK(B486),ISBLANK(C486))=FALSE,VLOOKUP(C486,'Límites CartaControl'!$A$7:$H$13,3,FALSE),"")</f>
        <v/>
      </c>
      <c r="G486" s="14" t="str">
        <f>IF(OR(ISBLANK(B486),ISBLANK(C486))=FALSE,VLOOKUP(C486,'Límites CartaControl'!$A$7:$H$13,4,FALSE),"")</f>
        <v/>
      </c>
      <c r="H486" s="14" t="str">
        <f>IF(OR(ISBLANK(B486),ISBLANK(C486))=FALSE,VLOOKUP(C486,'Límites CartaControl'!$A$7:$H$13,6,FALSE),"")</f>
        <v/>
      </c>
      <c r="I486" s="70" t="str">
        <f>IF(OR(ISBLANK(B486),ISBLANK(C486))=FALSE,VLOOKUP(C486,'Límites CartaControl'!$A$7:$H$13,7,FALSE),"")</f>
        <v/>
      </c>
      <c r="J486" s="48"/>
      <c r="K486" s="103"/>
      <c r="L486" s="83"/>
      <c r="M486" s="120"/>
    </row>
    <row r="487" spans="1:13" x14ac:dyDescent="0.25">
      <c r="A487" s="43">
        <v>477</v>
      </c>
      <c r="B487" s="78"/>
      <c r="C487" s="48"/>
      <c r="D487" s="48"/>
      <c r="E487" s="14" t="str">
        <f>IF(OR(ISBLANK(B487),ISBLANK(C487))=FALSE,VLOOKUP(C487,'Límites CartaControl'!$A$7:$H$13,2,FALSE),"")</f>
        <v/>
      </c>
      <c r="F487" s="14" t="str">
        <f>IF(OR(ISBLANK(B487),ISBLANK(C487))=FALSE,VLOOKUP(C487,'Límites CartaControl'!$A$7:$H$13,3,FALSE),"")</f>
        <v/>
      </c>
      <c r="G487" s="14" t="str">
        <f>IF(OR(ISBLANK(B487),ISBLANK(C487))=FALSE,VLOOKUP(C487,'Límites CartaControl'!$A$7:$H$13,4,FALSE),"")</f>
        <v/>
      </c>
      <c r="H487" s="14" t="str">
        <f>IF(OR(ISBLANK(B487),ISBLANK(C487))=FALSE,VLOOKUP(C487,'Límites CartaControl'!$A$7:$H$13,6,FALSE),"")</f>
        <v/>
      </c>
      <c r="I487" s="70" t="str">
        <f>IF(OR(ISBLANK(B487),ISBLANK(C487))=FALSE,VLOOKUP(C487,'Límites CartaControl'!$A$7:$H$13,7,FALSE),"")</f>
        <v/>
      </c>
      <c r="J487" s="48"/>
      <c r="K487" s="103"/>
      <c r="L487" s="83"/>
      <c r="M487" s="120"/>
    </row>
    <row r="488" spans="1:13" x14ac:dyDescent="0.25">
      <c r="A488" s="43">
        <v>478</v>
      </c>
      <c r="B488" s="78"/>
      <c r="C488" s="48"/>
      <c r="D488" s="48"/>
      <c r="E488" s="14" t="str">
        <f>IF(OR(ISBLANK(B488),ISBLANK(C488))=FALSE,VLOOKUP(C488,'Límites CartaControl'!$A$7:$H$13,2,FALSE),"")</f>
        <v/>
      </c>
      <c r="F488" s="14" t="str">
        <f>IF(OR(ISBLANK(B488),ISBLANK(C488))=FALSE,VLOOKUP(C488,'Límites CartaControl'!$A$7:$H$13,3,FALSE),"")</f>
        <v/>
      </c>
      <c r="G488" s="14" t="str">
        <f>IF(OR(ISBLANK(B488),ISBLANK(C488))=FALSE,VLOOKUP(C488,'Límites CartaControl'!$A$7:$H$13,4,FALSE),"")</f>
        <v/>
      </c>
      <c r="H488" s="14" t="str">
        <f>IF(OR(ISBLANK(B488),ISBLANK(C488))=FALSE,VLOOKUP(C488,'Límites CartaControl'!$A$7:$H$13,6,FALSE),"")</f>
        <v/>
      </c>
      <c r="I488" s="70" t="str">
        <f>IF(OR(ISBLANK(B488),ISBLANK(C488))=FALSE,VLOOKUP(C488,'Límites CartaControl'!$A$7:$H$13,7,FALSE),"")</f>
        <v/>
      </c>
      <c r="J488" s="48"/>
      <c r="K488" s="103"/>
      <c r="L488" s="83"/>
      <c r="M488" s="120"/>
    </row>
    <row r="489" spans="1:13" x14ac:dyDescent="0.25">
      <c r="A489" s="43">
        <v>479</v>
      </c>
      <c r="B489" s="78"/>
      <c r="C489" s="48"/>
      <c r="D489" s="48"/>
      <c r="E489" s="14" t="str">
        <f>IF(OR(ISBLANK(B489),ISBLANK(C489))=FALSE,VLOOKUP(C489,'Límites CartaControl'!$A$7:$H$13,2,FALSE),"")</f>
        <v/>
      </c>
      <c r="F489" s="14" t="str">
        <f>IF(OR(ISBLANK(B489),ISBLANK(C489))=FALSE,VLOOKUP(C489,'Límites CartaControl'!$A$7:$H$13,3,FALSE),"")</f>
        <v/>
      </c>
      <c r="G489" s="14" t="str">
        <f>IF(OR(ISBLANK(B489),ISBLANK(C489))=FALSE,VLOOKUP(C489,'Límites CartaControl'!$A$7:$H$13,4,FALSE),"")</f>
        <v/>
      </c>
      <c r="H489" s="14" t="str">
        <f>IF(OR(ISBLANK(B489),ISBLANK(C489))=FALSE,VLOOKUP(C489,'Límites CartaControl'!$A$7:$H$13,6,FALSE),"")</f>
        <v/>
      </c>
      <c r="I489" s="70" t="str">
        <f>IF(OR(ISBLANK(B489),ISBLANK(C489))=FALSE,VLOOKUP(C489,'Límites CartaControl'!$A$7:$H$13,7,FALSE),"")</f>
        <v/>
      </c>
      <c r="J489" s="48"/>
      <c r="K489" s="103"/>
      <c r="L489" s="83"/>
      <c r="M489" s="120"/>
    </row>
    <row r="490" spans="1:13" x14ac:dyDescent="0.25">
      <c r="A490" s="43">
        <v>480</v>
      </c>
      <c r="B490" s="78"/>
      <c r="C490" s="48"/>
      <c r="D490" s="48"/>
      <c r="E490" s="14" t="str">
        <f>IF(OR(ISBLANK(B490),ISBLANK(C490))=FALSE,VLOOKUP(C490,'Límites CartaControl'!$A$7:$H$13,2,FALSE),"")</f>
        <v/>
      </c>
      <c r="F490" s="14" t="str">
        <f>IF(OR(ISBLANK(B490),ISBLANK(C490))=FALSE,VLOOKUP(C490,'Límites CartaControl'!$A$7:$H$13,3,FALSE),"")</f>
        <v/>
      </c>
      <c r="G490" s="14" t="str">
        <f>IF(OR(ISBLANK(B490),ISBLANK(C490))=FALSE,VLOOKUP(C490,'Límites CartaControl'!$A$7:$H$13,4,FALSE),"")</f>
        <v/>
      </c>
      <c r="H490" s="14" t="str">
        <f>IF(OR(ISBLANK(B490),ISBLANK(C490))=FALSE,VLOOKUP(C490,'Límites CartaControl'!$A$7:$H$13,6,FALSE),"")</f>
        <v/>
      </c>
      <c r="I490" s="70" t="str">
        <f>IF(OR(ISBLANK(B490),ISBLANK(C490))=FALSE,VLOOKUP(C490,'Límites CartaControl'!$A$7:$H$13,7,FALSE),"")</f>
        <v/>
      </c>
      <c r="J490" s="48"/>
      <c r="K490" s="103"/>
      <c r="L490" s="83"/>
      <c r="M490" s="120"/>
    </row>
    <row r="491" spans="1:13" x14ac:dyDescent="0.25">
      <c r="A491" s="43">
        <v>481</v>
      </c>
      <c r="B491" s="78"/>
      <c r="C491" s="48"/>
      <c r="D491" s="48"/>
      <c r="E491" s="14" t="str">
        <f>IF(OR(ISBLANK(B491),ISBLANK(C491))=FALSE,VLOOKUP(C491,'Límites CartaControl'!$A$7:$H$13,2,FALSE),"")</f>
        <v/>
      </c>
      <c r="F491" s="14" t="str">
        <f>IF(OR(ISBLANK(B491),ISBLANK(C491))=FALSE,VLOOKUP(C491,'Límites CartaControl'!$A$7:$H$13,3,FALSE),"")</f>
        <v/>
      </c>
      <c r="G491" s="14" t="str">
        <f>IF(OR(ISBLANK(B491),ISBLANK(C491))=FALSE,VLOOKUP(C491,'Límites CartaControl'!$A$7:$H$13,4,FALSE),"")</f>
        <v/>
      </c>
      <c r="H491" s="14" t="str">
        <f>IF(OR(ISBLANK(B491),ISBLANK(C491))=FALSE,VLOOKUP(C491,'Límites CartaControl'!$A$7:$H$13,6,FALSE),"")</f>
        <v/>
      </c>
      <c r="I491" s="70" t="str">
        <f>IF(OR(ISBLANK(B491),ISBLANK(C491))=FALSE,VLOOKUP(C491,'Límites CartaControl'!$A$7:$H$13,7,FALSE),"")</f>
        <v/>
      </c>
      <c r="J491" s="48"/>
      <c r="K491" s="103"/>
      <c r="L491" s="83"/>
      <c r="M491" s="120"/>
    </row>
    <row r="492" spans="1:13" x14ac:dyDescent="0.25">
      <c r="A492" s="43">
        <v>482</v>
      </c>
      <c r="B492" s="78"/>
      <c r="C492" s="48"/>
      <c r="D492" s="48"/>
      <c r="E492" s="14" t="str">
        <f>IF(OR(ISBLANK(B492),ISBLANK(C492))=FALSE,VLOOKUP(C492,'Límites CartaControl'!$A$7:$H$13,2,FALSE),"")</f>
        <v/>
      </c>
      <c r="F492" s="14" t="str">
        <f>IF(OR(ISBLANK(B492),ISBLANK(C492))=FALSE,VLOOKUP(C492,'Límites CartaControl'!$A$7:$H$13,3,FALSE),"")</f>
        <v/>
      </c>
      <c r="G492" s="14" t="str">
        <f>IF(OR(ISBLANK(B492),ISBLANK(C492))=FALSE,VLOOKUP(C492,'Límites CartaControl'!$A$7:$H$13,4,FALSE),"")</f>
        <v/>
      </c>
      <c r="H492" s="14" t="str">
        <f>IF(OR(ISBLANK(B492),ISBLANK(C492))=FALSE,VLOOKUP(C492,'Límites CartaControl'!$A$7:$H$13,6,FALSE),"")</f>
        <v/>
      </c>
      <c r="I492" s="70" t="str">
        <f>IF(OR(ISBLANK(B492),ISBLANK(C492))=FALSE,VLOOKUP(C492,'Límites CartaControl'!$A$7:$H$13,7,FALSE),"")</f>
        <v/>
      </c>
      <c r="J492" s="48"/>
      <c r="K492" s="103"/>
      <c r="L492" s="83"/>
      <c r="M492" s="120"/>
    </row>
    <row r="493" spans="1:13" x14ac:dyDescent="0.25">
      <c r="A493" s="43">
        <v>483</v>
      </c>
      <c r="B493" s="78"/>
      <c r="C493" s="48"/>
      <c r="D493" s="48"/>
      <c r="E493" s="14" t="str">
        <f>IF(OR(ISBLANK(B493),ISBLANK(C493))=FALSE,VLOOKUP(C493,'Límites CartaControl'!$A$7:$H$13,2,FALSE),"")</f>
        <v/>
      </c>
      <c r="F493" s="14" t="str">
        <f>IF(OR(ISBLANK(B493),ISBLANK(C493))=FALSE,VLOOKUP(C493,'Límites CartaControl'!$A$7:$H$13,3,FALSE),"")</f>
        <v/>
      </c>
      <c r="G493" s="14" t="str">
        <f>IF(OR(ISBLANK(B493),ISBLANK(C493))=FALSE,VLOOKUP(C493,'Límites CartaControl'!$A$7:$H$13,4,FALSE),"")</f>
        <v/>
      </c>
      <c r="H493" s="14" t="str">
        <f>IF(OR(ISBLANK(B493),ISBLANK(C493))=FALSE,VLOOKUP(C493,'Límites CartaControl'!$A$7:$H$13,6,FALSE),"")</f>
        <v/>
      </c>
      <c r="I493" s="70" t="str">
        <f>IF(OR(ISBLANK(B493),ISBLANK(C493))=FALSE,VLOOKUP(C493,'Límites CartaControl'!$A$7:$H$13,7,FALSE),"")</f>
        <v/>
      </c>
      <c r="J493" s="48"/>
      <c r="K493" s="103"/>
      <c r="L493" s="83"/>
      <c r="M493" s="120"/>
    </row>
    <row r="494" spans="1:13" x14ac:dyDescent="0.25">
      <c r="A494" s="43">
        <v>484</v>
      </c>
      <c r="B494" s="78"/>
      <c r="C494" s="48"/>
      <c r="D494" s="48"/>
      <c r="E494" s="14" t="str">
        <f>IF(OR(ISBLANK(B494),ISBLANK(C494))=FALSE,VLOOKUP(C494,'Límites CartaControl'!$A$7:$H$13,2,FALSE),"")</f>
        <v/>
      </c>
      <c r="F494" s="14" t="str">
        <f>IF(OR(ISBLANK(B494),ISBLANK(C494))=FALSE,VLOOKUP(C494,'Límites CartaControl'!$A$7:$H$13,3,FALSE),"")</f>
        <v/>
      </c>
      <c r="G494" s="14" t="str">
        <f>IF(OR(ISBLANK(B494),ISBLANK(C494))=FALSE,VLOOKUP(C494,'Límites CartaControl'!$A$7:$H$13,4,FALSE),"")</f>
        <v/>
      </c>
      <c r="H494" s="14" t="str">
        <f>IF(OR(ISBLANK(B494),ISBLANK(C494))=FALSE,VLOOKUP(C494,'Límites CartaControl'!$A$7:$H$13,6,FALSE),"")</f>
        <v/>
      </c>
      <c r="I494" s="70" t="str">
        <f>IF(OR(ISBLANK(B494),ISBLANK(C494))=FALSE,VLOOKUP(C494,'Límites CartaControl'!$A$7:$H$13,7,FALSE),"")</f>
        <v/>
      </c>
      <c r="J494" s="48"/>
      <c r="K494" s="103"/>
      <c r="L494" s="83"/>
      <c r="M494" s="120"/>
    </row>
    <row r="495" spans="1:13" x14ac:dyDescent="0.25">
      <c r="A495" s="43">
        <v>485</v>
      </c>
      <c r="B495" s="78"/>
      <c r="C495" s="48"/>
      <c r="D495" s="48"/>
      <c r="E495" s="14" t="str">
        <f>IF(OR(ISBLANK(B495),ISBLANK(C495))=FALSE,VLOOKUP(C495,'Límites CartaControl'!$A$7:$H$13,2,FALSE),"")</f>
        <v/>
      </c>
      <c r="F495" s="14" t="str">
        <f>IF(OR(ISBLANK(B495),ISBLANK(C495))=FALSE,VLOOKUP(C495,'Límites CartaControl'!$A$7:$H$13,3,FALSE),"")</f>
        <v/>
      </c>
      <c r="G495" s="14" t="str">
        <f>IF(OR(ISBLANK(B495),ISBLANK(C495))=FALSE,VLOOKUP(C495,'Límites CartaControl'!$A$7:$H$13,4,FALSE),"")</f>
        <v/>
      </c>
      <c r="H495" s="14" t="str">
        <f>IF(OR(ISBLANK(B495),ISBLANK(C495))=FALSE,VLOOKUP(C495,'Límites CartaControl'!$A$7:$H$13,6,FALSE),"")</f>
        <v/>
      </c>
      <c r="I495" s="70" t="str">
        <f>IF(OR(ISBLANK(B495),ISBLANK(C495))=FALSE,VLOOKUP(C495,'Límites CartaControl'!$A$7:$H$13,7,FALSE),"")</f>
        <v/>
      </c>
      <c r="J495" s="48"/>
      <c r="K495" s="103"/>
      <c r="L495" s="83"/>
      <c r="M495" s="120"/>
    </row>
    <row r="496" spans="1:13" x14ac:dyDescent="0.25">
      <c r="A496" s="43">
        <v>486</v>
      </c>
      <c r="B496" s="78"/>
      <c r="C496" s="48"/>
      <c r="D496" s="48"/>
      <c r="E496" s="14" t="str">
        <f>IF(OR(ISBLANK(B496),ISBLANK(C496))=FALSE,VLOOKUP(C496,'Límites CartaControl'!$A$7:$H$13,2,FALSE),"")</f>
        <v/>
      </c>
      <c r="F496" s="14" t="str">
        <f>IF(OR(ISBLANK(B496),ISBLANK(C496))=FALSE,VLOOKUP(C496,'Límites CartaControl'!$A$7:$H$13,3,FALSE),"")</f>
        <v/>
      </c>
      <c r="G496" s="14" t="str">
        <f>IF(OR(ISBLANK(B496),ISBLANK(C496))=FALSE,VLOOKUP(C496,'Límites CartaControl'!$A$7:$H$13,4,FALSE),"")</f>
        <v/>
      </c>
      <c r="H496" s="14" t="str">
        <f>IF(OR(ISBLANK(B496),ISBLANK(C496))=FALSE,VLOOKUP(C496,'Límites CartaControl'!$A$7:$H$13,6,FALSE),"")</f>
        <v/>
      </c>
      <c r="I496" s="70" t="str">
        <f>IF(OR(ISBLANK(B496),ISBLANK(C496))=FALSE,VLOOKUP(C496,'Límites CartaControl'!$A$7:$H$13,7,FALSE),"")</f>
        <v/>
      </c>
      <c r="J496" s="48"/>
      <c r="K496" s="103"/>
      <c r="L496" s="83"/>
      <c r="M496" s="120"/>
    </row>
    <row r="497" spans="1:13" x14ac:dyDescent="0.25">
      <c r="A497" s="43">
        <v>487</v>
      </c>
      <c r="B497" s="78"/>
      <c r="C497" s="48"/>
      <c r="D497" s="48"/>
      <c r="E497" s="14" t="str">
        <f>IF(OR(ISBLANK(B497),ISBLANK(C497))=FALSE,VLOOKUP(C497,'Límites CartaControl'!$A$7:$H$13,2,FALSE),"")</f>
        <v/>
      </c>
      <c r="F497" s="14" t="str">
        <f>IF(OR(ISBLANK(B497),ISBLANK(C497))=FALSE,VLOOKUP(C497,'Límites CartaControl'!$A$7:$H$13,3,FALSE),"")</f>
        <v/>
      </c>
      <c r="G497" s="14" t="str">
        <f>IF(OR(ISBLANK(B497),ISBLANK(C497))=FALSE,VLOOKUP(C497,'Límites CartaControl'!$A$7:$H$13,4,FALSE),"")</f>
        <v/>
      </c>
      <c r="H497" s="14" t="str">
        <f>IF(OR(ISBLANK(B497),ISBLANK(C497))=FALSE,VLOOKUP(C497,'Límites CartaControl'!$A$7:$H$13,6,FALSE),"")</f>
        <v/>
      </c>
      <c r="I497" s="70" t="str">
        <f>IF(OR(ISBLANK(B497),ISBLANK(C497))=FALSE,VLOOKUP(C497,'Límites CartaControl'!$A$7:$H$13,7,FALSE),"")</f>
        <v/>
      </c>
      <c r="J497" s="48"/>
      <c r="K497" s="103"/>
      <c r="L497" s="83"/>
      <c r="M497" s="120"/>
    </row>
    <row r="498" spans="1:13" x14ac:dyDescent="0.25">
      <c r="A498" s="43">
        <v>488</v>
      </c>
      <c r="B498" s="78"/>
      <c r="C498" s="48"/>
      <c r="D498" s="48"/>
      <c r="E498" s="14" t="str">
        <f>IF(OR(ISBLANK(B498),ISBLANK(C498))=FALSE,VLOOKUP(C498,'Límites CartaControl'!$A$7:$H$13,2,FALSE),"")</f>
        <v/>
      </c>
      <c r="F498" s="14" t="str">
        <f>IF(OR(ISBLANK(B498),ISBLANK(C498))=FALSE,VLOOKUP(C498,'Límites CartaControl'!$A$7:$H$13,3,FALSE),"")</f>
        <v/>
      </c>
      <c r="G498" s="14" t="str">
        <f>IF(OR(ISBLANK(B498),ISBLANK(C498))=FALSE,VLOOKUP(C498,'Límites CartaControl'!$A$7:$H$13,4,FALSE),"")</f>
        <v/>
      </c>
      <c r="H498" s="14" t="str">
        <f>IF(OR(ISBLANK(B498),ISBLANK(C498))=FALSE,VLOOKUP(C498,'Límites CartaControl'!$A$7:$H$13,6,FALSE),"")</f>
        <v/>
      </c>
      <c r="I498" s="70" t="str">
        <f>IF(OR(ISBLANK(B498),ISBLANK(C498))=FALSE,VLOOKUP(C498,'Límites CartaControl'!$A$7:$H$13,7,FALSE),"")</f>
        <v/>
      </c>
      <c r="J498" s="48"/>
      <c r="K498" s="103"/>
      <c r="L498" s="83"/>
      <c r="M498" s="120"/>
    </row>
    <row r="499" spans="1:13" x14ac:dyDescent="0.25">
      <c r="A499" s="43">
        <v>489</v>
      </c>
      <c r="B499" s="78"/>
      <c r="C499" s="48"/>
      <c r="D499" s="48"/>
      <c r="E499" s="14" t="str">
        <f>IF(OR(ISBLANK(B499),ISBLANK(C499))=FALSE,VLOOKUP(C499,'Límites CartaControl'!$A$7:$H$13,2,FALSE),"")</f>
        <v/>
      </c>
      <c r="F499" s="14" t="str">
        <f>IF(OR(ISBLANK(B499),ISBLANK(C499))=FALSE,VLOOKUP(C499,'Límites CartaControl'!$A$7:$H$13,3,FALSE),"")</f>
        <v/>
      </c>
      <c r="G499" s="14" t="str">
        <f>IF(OR(ISBLANK(B499),ISBLANK(C499))=FALSE,VLOOKUP(C499,'Límites CartaControl'!$A$7:$H$13,4,FALSE),"")</f>
        <v/>
      </c>
      <c r="H499" s="14" t="str">
        <f>IF(OR(ISBLANK(B499),ISBLANK(C499))=FALSE,VLOOKUP(C499,'Límites CartaControl'!$A$7:$H$13,6,FALSE),"")</f>
        <v/>
      </c>
      <c r="I499" s="70" t="str">
        <f>IF(OR(ISBLANK(B499),ISBLANK(C499))=FALSE,VLOOKUP(C499,'Límites CartaControl'!$A$7:$H$13,7,FALSE),"")</f>
        <v/>
      </c>
      <c r="J499" s="48"/>
      <c r="K499" s="103"/>
      <c r="L499" s="83"/>
      <c r="M499" s="120"/>
    </row>
    <row r="500" spans="1:13" x14ac:dyDescent="0.25">
      <c r="A500" s="43">
        <v>490</v>
      </c>
      <c r="B500" s="78"/>
      <c r="C500" s="48"/>
      <c r="D500" s="48"/>
      <c r="E500" s="14" t="str">
        <f>IF(OR(ISBLANK(B500),ISBLANK(C500))=FALSE,VLOOKUP(C500,'Límites CartaControl'!$A$7:$H$13,2,FALSE),"")</f>
        <v/>
      </c>
      <c r="F500" s="14" t="str">
        <f>IF(OR(ISBLANK(B500),ISBLANK(C500))=FALSE,VLOOKUP(C500,'Límites CartaControl'!$A$7:$H$13,3,FALSE),"")</f>
        <v/>
      </c>
      <c r="G500" s="14" t="str">
        <f>IF(OR(ISBLANK(B500),ISBLANK(C500))=FALSE,VLOOKUP(C500,'Límites CartaControl'!$A$7:$H$13,4,FALSE),"")</f>
        <v/>
      </c>
      <c r="H500" s="14" t="str">
        <f>IF(OR(ISBLANK(B500),ISBLANK(C500))=FALSE,VLOOKUP(C500,'Límites CartaControl'!$A$7:$H$13,6,FALSE),"")</f>
        <v/>
      </c>
      <c r="I500" s="70" t="str">
        <f>IF(OR(ISBLANK(B500),ISBLANK(C500))=FALSE,VLOOKUP(C500,'Límites CartaControl'!$A$7:$H$13,7,FALSE),"")</f>
        <v/>
      </c>
      <c r="J500" s="48"/>
      <c r="K500" s="103"/>
      <c r="L500" s="83"/>
      <c r="M500" s="120"/>
    </row>
    <row r="501" spans="1:13" x14ac:dyDescent="0.25">
      <c r="A501" s="43">
        <v>491</v>
      </c>
      <c r="B501" s="78"/>
      <c r="C501" s="48"/>
      <c r="D501" s="48"/>
      <c r="E501" s="14" t="str">
        <f>IF(OR(ISBLANK(B501),ISBLANK(C501))=FALSE,VLOOKUP(C501,'Límites CartaControl'!$A$7:$H$13,2,FALSE),"")</f>
        <v/>
      </c>
      <c r="F501" s="14" t="str">
        <f>IF(OR(ISBLANK(B501),ISBLANK(C501))=FALSE,VLOOKUP(C501,'Límites CartaControl'!$A$7:$H$13,3,FALSE),"")</f>
        <v/>
      </c>
      <c r="G501" s="14" t="str">
        <f>IF(OR(ISBLANK(B501),ISBLANK(C501))=FALSE,VLOOKUP(C501,'Límites CartaControl'!$A$7:$H$13,4,FALSE),"")</f>
        <v/>
      </c>
      <c r="H501" s="14" t="str">
        <f>IF(OR(ISBLANK(B501),ISBLANK(C501))=FALSE,VLOOKUP(C501,'Límites CartaControl'!$A$7:$H$13,6,FALSE),"")</f>
        <v/>
      </c>
      <c r="I501" s="70" t="str">
        <f>IF(OR(ISBLANK(B501),ISBLANK(C501))=FALSE,VLOOKUP(C501,'Límites CartaControl'!$A$7:$H$13,7,FALSE),"")</f>
        <v/>
      </c>
      <c r="J501" s="48"/>
      <c r="K501" s="103"/>
      <c r="L501" s="83"/>
      <c r="M501" s="120"/>
    </row>
    <row r="502" spans="1:13" x14ac:dyDescent="0.25">
      <c r="A502" s="43">
        <v>492</v>
      </c>
      <c r="B502" s="78"/>
      <c r="C502" s="48"/>
      <c r="D502" s="48"/>
      <c r="E502" s="14" t="str">
        <f>IF(OR(ISBLANK(B502),ISBLANK(C502))=FALSE,VLOOKUP(C502,'Límites CartaControl'!$A$7:$H$13,2,FALSE),"")</f>
        <v/>
      </c>
      <c r="F502" s="14" t="str">
        <f>IF(OR(ISBLANK(B502),ISBLANK(C502))=FALSE,VLOOKUP(C502,'Límites CartaControl'!$A$7:$H$13,3,FALSE),"")</f>
        <v/>
      </c>
      <c r="G502" s="14" t="str">
        <f>IF(OR(ISBLANK(B502),ISBLANK(C502))=FALSE,VLOOKUP(C502,'Límites CartaControl'!$A$7:$H$13,4,FALSE),"")</f>
        <v/>
      </c>
      <c r="H502" s="14" t="str">
        <f>IF(OR(ISBLANK(B502),ISBLANK(C502))=FALSE,VLOOKUP(C502,'Límites CartaControl'!$A$7:$H$13,6,FALSE),"")</f>
        <v/>
      </c>
      <c r="I502" s="70" t="str">
        <f>IF(OR(ISBLANK(B502),ISBLANK(C502))=FALSE,VLOOKUP(C502,'Límites CartaControl'!$A$7:$H$13,7,FALSE),"")</f>
        <v/>
      </c>
      <c r="J502" s="48"/>
      <c r="K502" s="103"/>
      <c r="L502" s="83"/>
      <c r="M502" s="120"/>
    </row>
    <row r="503" spans="1:13" x14ac:dyDescent="0.25">
      <c r="A503" s="43">
        <v>493</v>
      </c>
      <c r="B503" s="78"/>
      <c r="C503" s="48"/>
      <c r="D503" s="48"/>
      <c r="E503" s="14" t="str">
        <f>IF(OR(ISBLANK(B503),ISBLANK(C503))=FALSE,VLOOKUP(C503,'Límites CartaControl'!$A$7:$H$13,2,FALSE),"")</f>
        <v/>
      </c>
      <c r="F503" s="14" t="str">
        <f>IF(OR(ISBLANK(B503),ISBLANK(C503))=FALSE,VLOOKUP(C503,'Límites CartaControl'!$A$7:$H$13,3,FALSE),"")</f>
        <v/>
      </c>
      <c r="G503" s="14" t="str">
        <f>IF(OR(ISBLANK(B503),ISBLANK(C503))=FALSE,VLOOKUP(C503,'Límites CartaControl'!$A$7:$H$13,4,FALSE),"")</f>
        <v/>
      </c>
      <c r="H503" s="14" t="str">
        <f>IF(OR(ISBLANK(B503),ISBLANK(C503))=FALSE,VLOOKUP(C503,'Límites CartaControl'!$A$7:$H$13,6,FALSE),"")</f>
        <v/>
      </c>
      <c r="I503" s="70" t="str">
        <f>IF(OR(ISBLANK(B503),ISBLANK(C503))=FALSE,VLOOKUP(C503,'Límites CartaControl'!$A$7:$H$13,7,FALSE),"")</f>
        <v/>
      </c>
      <c r="J503" s="48"/>
      <c r="K503" s="103"/>
      <c r="L503" s="83"/>
      <c r="M503" s="120"/>
    </row>
    <row r="504" spans="1:13" x14ac:dyDescent="0.25">
      <c r="A504" s="43">
        <v>494</v>
      </c>
      <c r="B504" s="78"/>
      <c r="C504" s="48"/>
      <c r="D504" s="48"/>
      <c r="E504" s="14" t="str">
        <f>IF(OR(ISBLANK(B504),ISBLANK(C504))=FALSE,VLOOKUP(C504,'Límites CartaControl'!$A$7:$H$13,2,FALSE),"")</f>
        <v/>
      </c>
      <c r="F504" s="14" t="str">
        <f>IF(OR(ISBLANK(B504),ISBLANK(C504))=FALSE,VLOOKUP(C504,'Límites CartaControl'!$A$7:$H$13,3,FALSE),"")</f>
        <v/>
      </c>
      <c r="G504" s="14" t="str">
        <f>IF(OR(ISBLANK(B504),ISBLANK(C504))=FALSE,VLOOKUP(C504,'Límites CartaControl'!$A$7:$H$13,4,FALSE),"")</f>
        <v/>
      </c>
      <c r="H504" s="14" t="str">
        <f>IF(OR(ISBLANK(B504),ISBLANK(C504))=FALSE,VLOOKUP(C504,'Límites CartaControl'!$A$7:$H$13,6,FALSE),"")</f>
        <v/>
      </c>
      <c r="I504" s="70" t="str">
        <f>IF(OR(ISBLANK(B504),ISBLANK(C504))=FALSE,VLOOKUP(C504,'Límites CartaControl'!$A$7:$H$13,7,FALSE),"")</f>
        <v/>
      </c>
      <c r="J504" s="48"/>
      <c r="K504" s="103"/>
      <c r="L504" s="83"/>
      <c r="M504" s="120"/>
    </row>
    <row r="505" spans="1:13" x14ac:dyDescent="0.25">
      <c r="A505" s="43">
        <v>495</v>
      </c>
      <c r="B505" s="78"/>
      <c r="C505" s="48"/>
      <c r="D505" s="48"/>
      <c r="E505" s="14" t="str">
        <f>IF(OR(ISBLANK(B505),ISBLANK(C505))=FALSE,VLOOKUP(C505,'Límites CartaControl'!$A$7:$H$13,2,FALSE),"")</f>
        <v/>
      </c>
      <c r="F505" s="14" t="str">
        <f>IF(OR(ISBLANK(B505),ISBLANK(C505))=FALSE,VLOOKUP(C505,'Límites CartaControl'!$A$7:$H$13,3,FALSE),"")</f>
        <v/>
      </c>
      <c r="G505" s="14" t="str">
        <f>IF(OR(ISBLANK(B505),ISBLANK(C505))=FALSE,VLOOKUP(C505,'Límites CartaControl'!$A$7:$H$13,4,FALSE),"")</f>
        <v/>
      </c>
      <c r="H505" s="14" t="str">
        <f>IF(OR(ISBLANK(B505),ISBLANK(C505))=FALSE,VLOOKUP(C505,'Límites CartaControl'!$A$7:$H$13,6,FALSE),"")</f>
        <v/>
      </c>
      <c r="I505" s="70" t="str">
        <f>IF(OR(ISBLANK(B505),ISBLANK(C505))=FALSE,VLOOKUP(C505,'Límites CartaControl'!$A$7:$H$13,7,FALSE),"")</f>
        <v/>
      </c>
      <c r="J505" s="48"/>
      <c r="K505" s="103"/>
      <c r="L505" s="83"/>
      <c r="M505" s="120"/>
    </row>
    <row r="506" spans="1:13" x14ac:dyDescent="0.25">
      <c r="A506" s="43">
        <v>496</v>
      </c>
      <c r="B506" s="78"/>
      <c r="C506" s="48"/>
      <c r="D506" s="48"/>
      <c r="E506" s="14" t="str">
        <f>IF(OR(ISBLANK(B506),ISBLANK(C506))=FALSE,VLOOKUP(C506,'Límites CartaControl'!$A$7:$H$13,2,FALSE),"")</f>
        <v/>
      </c>
      <c r="F506" s="14" t="str">
        <f>IF(OR(ISBLANK(B506),ISBLANK(C506))=FALSE,VLOOKUP(C506,'Límites CartaControl'!$A$7:$H$13,3,FALSE),"")</f>
        <v/>
      </c>
      <c r="G506" s="14" t="str">
        <f>IF(OR(ISBLANK(B506),ISBLANK(C506))=FALSE,VLOOKUP(C506,'Límites CartaControl'!$A$7:$H$13,4,FALSE),"")</f>
        <v/>
      </c>
      <c r="H506" s="14" t="str">
        <f>IF(OR(ISBLANK(B506),ISBLANK(C506))=FALSE,VLOOKUP(C506,'Límites CartaControl'!$A$7:$H$13,6,FALSE),"")</f>
        <v/>
      </c>
      <c r="I506" s="70" t="str">
        <f>IF(OR(ISBLANK(B506),ISBLANK(C506))=FALSE,VLOOKUP(C506,'Límites CartaControl'!$A$7:$H$13,7,FALSE),"")</f>
        <v/>
      </c>
      <c r="J506" s="48"/>
      <c r="K506" s="103"/>
      <c r="L506" s="83"/>
      <c r="M506" s="120"/>
    </row>
    <row r="507" spans="1:13" x14ac:dyDescent="0.25">
      <c r="A507" s="43">
        <v>497</v>
      </c>
      <c r="B507" s="78"/>
      <c r="C507" s="48"/>
      <c r="D507" s="48"/>
      <c r="E507" s="14" t="str">
        <f>IF(OR(ISBLANK(B507),ISBLANK(C507))=FALSE,VLOOKUP(C507,'Límites CartaControl'!$A$7:$H$13,2,FALSE),"")</f>
        <v/>
      </c>
      <c r="F507" s="14" t="str">
        <f>IF(OR(ISBLANK(B507),ISBLANK(C507))=FALSE,VLOOKUP(C507,'Límites CartaControl'!$A$7:$H$13,3,FALSE),"")</f>
        <v/>
      </c>
      <c r="G507" s="14" t="str">
        <f>IF(OR(ISBLANK(B507),ISBLANK(C507))=FALSE,VLOOKUP(C507,'Límites CartaControl'!$A$7:$H$13,4,FALSE),"")</f>
        <v/>
      </c>
      <c r="H507" s="14" t="str">
        <f>IF(OR(ISBLANK(B507),ISBLANK(C507))=FALSE,VLOOKUP(C507,'Límites CartaControl'!$A$7:$H$13,6,FALSE),"")</f>
        <v/>
      </c>
      <c r="I507" s="70" t="str">
        <f>IF(OR(ISBLANK(B507),ISBLANK(C507))=FALSE,VLOOKUP(C507,'Límites CartaControl'!$A$7:$H$13,7,FALSE),"")</f>
        <v/>
      </c>
      <c r="J507" s="48"/>
      <c r="K507" s="103"/>
      <c r="L507" s="83"/>
      <c r="M507" s="120"/>
    </row>
    <row r="508" spans="1:13" x14ac:dyDescent="0.25">
      <c r="A508" s="43">
        <v>498</v>
      </c>
      <c r="B508" s="78"/>
      <c r="C508" s="48"/>
      <c r="D508" s="48"/>
      <c r="E508" s="14" t="str">
        <f>IF(OR(ISBLANK(B508),ISBLANK(C508))=FALSE,VLOOKUP(C508,'Límites CartaControl'!$A$7:$H$13,2,FALSE),"")</f>
        <v/>
      </c>
      <c r="F508" s="14" t="str">
        <f>IF(OR(ISBLANK(B508),ISBLANK(C508))=FALSE,VLOOKUP(C508,'Límites CartaControl'!$A$7:$H$13,3,FALSE),"")</f>
        <v/>
      </c>
      <c r="G508" s="14" t="str">
        <f>IF(OR(ISBLANK(B508),ISBLANK(C508))=FALSE,VLOOKUP(C508,'Límites CartaControl'!$A$7:$H$13,4,FALSE),"")</f>
        <v/>
      </c>
      <c r="H508" s="14" t="str">
        <f>IF(OR(ISBLANK(B508),ISBLANK(C508))=FALSE,VLOOKUP(C508,'Límites CartaControl'!$A$7:$H$13,6,FALSE),"")</f>
        <v/>
      </c>
      <c r="I508" s="70" t="str">
        <f>IF(OR(ISBLANK(B508),ISBLANK(C508))=FALSE,VLOOKUP(C508,'Límites CartaControl'!$A$7:$H$13,7,FALSE),"")</f>
        <v/>
      </c>
      <c r="J508" s="48"/>
      <c r="K508" s="103"/>
      <c r="L508" s="83"/>
      <c r="M508" s="120"/>
    </row>
    <row r="509" spans="1:13" x14ac:dyDescent="0.25">
      <c r="A509" s="43">
        <v>499</v>
      </c>
      <c r="B509" s="78"/>
      <c r="C509" s="48"/>
      <c r="D509" s="48"/>
      <c r="E509" s="14" t="str">
        <f>IF(OR(ISBLANK(B509),ISBLANK(C509))=FALSE,VLOOKUP(C509,'Límites CartaControl'!$A$7:$H$13,2,FALSE),"")</f>
        <v/>
      </c>
      <c r="F509" s="14" t="str">
        <f>IF(OR(ISBLANK(B509),ISBLANK(C509))=FALSE,VLOOKUP(C509,'Límites CartaControl'!$A$7:$H$13,3,FALSE),"")</f>
        <v/>
      </c>
      <c r="G509" s="14" t="str">
        <f>IF(OR(ISBLANK(B509),ISBLANK(C509))=FALSE,VLOOKUP(C509,'Límites CartaControl'!$A$7:$H$13,4,FALSE),"")</f>
        <v/>
      </c>
      <c r="H509" s="14" t="str">
        <f>IF(OR(ISBLANK(B509),ISBLANK(C509))=FALSE,VLOOKUP(C509,'Límites CartaControl'!$A$7:$H$13,6,FALSE),"")</f>
        <v/>
      </c>
      <c r="I509" s="70" t="str">
        <f>IF(OR(ISBLANK(B509),ISBLANK(C509))=FALSE,VLOOKUP(C509,'Límites CartaControl'!$A$7:$H$13,7,FALSE),"")</f>
        <v/>
      </c>
      <c r="J509" s="48"/>
      <c r="K509" s="103"/>
      <c r="L509" s="83"/>
      <c r="M509" s="120"/>
    </row>
    <row r="510" spans="1:13" x14ac:dyDescent="0.25">
      <c r="A510" s="43">
        <v>500</v>
      </c>
      <c r="B510" s="78"/>
      <c r="C510" s="48"/>
      <c r="D510" s="48"/>
      <c r="E510" s="14" t="str">
        <f>IF(OR(ISBLANK(B510),ISBLANK(C510))=FALSE,VLOOKUP(C510,'Límites CartaControl'!$A$7:$H$13,2,FALSE),"")</f>
        <v/>
      </c>
      <c r="F510" s="14" t="str">
        <f>IF(OR(ISBLANK(B510),ISBLANK(C510))=FALSE,VLOOKUP(C510,'Límites CartaControl'!$A$7:$H$13,3,FALSE),"")</f>
        <v/>
      </c>
      <c r="G510" s="14" t="str">
        <f>IF(OR(ISBLANK(B510),ISBLANK(C510))=FALSE,VLOOKUP(C510,'Límites CartaControl'!$A$7:$H$13,4,FALSE),"")</f>
        <v/>
      </c>
      <c r="H510" s="14" t="str">
        <f>IF(OR(ISBLANK(B510),ISBLANK(C510))=FALSE,VLOOKUP(C510,'Límites CartaControl'!$A$7:$H$13,6,FALSE),"")</f>
        <v/>
      </c>
      <c r="I510" s="70" t="str">
        <f>IF(OR(ISBLANK(B510),ISBLANK(C510))=FALSE,VLOOKUP(C510,'Límites CartaControl'!$A$7:$H$13,7,FALSE),"")</f>
        <v/>
      </c>
      <c r="J510" s="48"/>
      <c r="K510" s="103"/>
      <c r="L510" s="83"/>
      <c r="M510" s="120"/>
    </row>
    <row r="511" spans="1:13" x14ac:dyDescent="0.25">
      <c r="A511" s="43">
        <v>501</v>
      </c>
      <c r="B511" s="78"/>
      <c r="C511" s="48"/>
      <c r="D511" s="48"/>
      <c r="E511" s="14" t="str">
        <f>IF(OR(ISBLANK(B511),ISBLANK(C511))=FALSE,VLOOKUP(C511,'Límites CartaControl'!$A$7:$H$13,2,FALSE),"")</f>
        <v/>
      </c>
      <c r="F511" s="14" t="str">
        <f>IF(OR(ISBLANK(B511),ISBLANK(C511))=FALSE,VLOOKUP(C511,'Límites CartaControl'!$A$7:$H$13,3,FALSE),"")</f>
        <v/>
      </c>
      <c r="G511" s="14" t="str">
        <f>IF(OR(ISBLANK(B511),ISBLANK(C511))=FALSE,VLOOKUP(C511,'Límites CartaControl'!$A$7:$H$13,4,FALSE),"")</f>
        <v/>
      </c>
      <c r="H511" s="14" t="str">
        <f>IF(OR(ISBLANK(B511),ISBLANK(C511))=FALSE,VLOOKUP(C511,'Límites CartaControl'!$A$7:$H$13,6,FALSE),"")</f>
        <v/>
      </c>
      <c r="I511" s="70" t="str">
        <f>IF(OR(ISBLANK(B511),ISBLANK(C511))=FALSE,VLOOKUP(C511,'Límites CartaControl'!$A$7:$H$13,7,FALSE),"")</f>
        <v/>
      </c>
      <c r="J511" s="48"/>
      <c r="K511" s="103"/>
      <c r="L511" s="83"/>
      <c r="M511" s="120"/>
    </row>
    <row r="512" spans="1:13" x14ac:dyDescent="0.25">
      <c r="A512" s="43">
        <v>502</v>
      </c>
      <c r="B512" s="78"/>
      <c r="C512" s="48"/>
      <c r="D512" s="48"/>
      <c r="E512" s="14" t="str">
        <f>IF(OR(ISBLANK(B512),ISBLANK(C512))=FALSE,VLOOKUP(C512,'Límites CartaControl'!$A$7:$H$13,2,FALSE),"")</f>
        <v/>
      </c>
      <c r="F512" s="14" t="str">
        <f>IF(OR(ISBLANK(B512),ISBLANK(C512))=FALSE,VLOOKUP(C512,'Límites CartaControl'!$A$7:$H$13,3,FALSE),"")</f>
        <v/>
      </c>
      <c r="G512" s="14" t="str">
        <f>IF(OR(ISBLANK(B512),ISBLANK(C512))=FALSE,VLOOKUP(C512,'Límites CartaControl'!$A$7:$H$13,4,FALSE),"")</f>
        <v/>
      </c>
      <c r="H512" s="14" t="str">
        <f>IF(OR(ISBLANK(B512),ISBLANK(C512))=FALSE,VLOOKUP(C512,'Límites CartaControl'!$A$7:$H$13,6,FALSE),"")</f>
        <v/>
      </c>
      <c r="I512" s="70" t="str">
        <f>IF(OR(ISBLANK(B512),ISBLANK(C512))=FALSE,VLOOKUP(C512,'Límites CartaControl'!$A$7:$H$13,7,FALSE),"")</f>
        <v/>
      </c>
      <c r="J512" s="48"/>
      <c r="K512" s="103"/>
      <c r="L512" s="83"/>
      <c r="M512" s="120"/>
    </row>
    <row r="513" spans="1:13" x14ac:dyDescent="0.25">
      <c r="A513" s="43">
        <v>503</v>
      </c>
      <c r="B513" s="78"/>
      <c r="C513" s="48"/>
      <c r="D513" s="48"/>
      <c r="E513" s="14" t="str">
        <f>IF(OR(ISBLANK(B513),ISBLANK(C513))=FALSE,VLOOKUP(C513,'Límites CartaControl'!$A$7:$H$13,2,FALSE),"")</f>
        <v/>
      </c>
      <c r="F513" s="14" t="str">
        <f>IF(OR(ISBLANK(B513),ISBLANK(C513))=FALSE,VLOOKUP(C513,'Límites CartaControl'!$A$7:$H$13,3,FALSE),"")</f>
        <v/>
      </c>
      <c r="G513" s="14" t="str">
        <f>IF(OR(ISBLANK(B513),ISBLANK(C513))=FALSE,VLOOKUP(C513,'Límites CartaControl'!$A$7:$H$13,4,FALSE),"")</f>
        <v/>
      </c>
      <c r="H513" s="14" t="str">
        <f>IF(OR(ISBLANK(B513),ISBLANK(C513))=FALSE,VLOOKUP(C513,'Límites CartaControl'!$A$7:$H$13,6,FALSE),"")</f>
        <v/>
      </c>
      <c r="I513" s="70" t="str">
        <f>IF(OR(ISBLANK(B513),ISBLANK(C513))=FALSE,VLOOKUP(C513,'Límites CartaControl'!$A$7:$H$13,7,FALSE),"")</f>
        <v/>
      </c>
      <c r="J513" s="48"/>
      <c r="K513" s="103"/>
      <c r="L513" s="83"/>
      <c r="M513" s="120"/>
    </row>
    <row r="514" spans="1:13" x14ac:dyDescent="0.25">
      <c r="A514" s="43">
        <v>504</v>
      </c>
      <c r="B514" s="78"/>
      <c r="C514" s="48"/>
      <c r="D514" s="48"/>
      <c r="E514" s="14" t="str">
        <f>IF(OR(ISBLANK(B514),ISBLANK(C514))=FALSE,VLOOKUP(C514,'Límites CartaControl'!$A$7:$H$13,2,FALSE),"")</f>
        <v/>
      </c>
      <c r="F514" s="14" t="str">
        <f>IF(OR(ISBLANK(B514),ISBLANK(C514))=FALSE,VLOOKUP(C514,'Límites CartaControl'!$A$7:$H$13,3,FALSE),"")</f>
        <v/>
      </c>
      <c r="G514" s="14" t="str">
        <f>IF(OR(ISBLANK(B514),ISBLANK(C514))=FALSE,VLOOKUP(C514,'Límites CartaControl'!$A$7:$H$13,4,FALSE),"")</f>
        <v/>
      </c>
      <c r="H514" s="14" t="str">
        <f>IF(OR(ISBLANK(B514),ISBLANK(C514))=FALSE,VLOOKUP(C514,'Límites CartaControl'!$A$7:$H$13,6,FALSE),"")</f>
        <v/>
      </c>
      <c r="I514" s="70" t="str">
        <f>IF(OR(ISBLANK(B514),ISBLANK(C514))=FALSE,VLOOKUP(C514,'Límites CartaControl'!$A$7:$H$13,7,FALSE),"")</f>
        <v/>
      </c>
      <c r="J514" s="48"/>
      <c r="K514" s="103"/>
      <c r="L514" s="83"/>
      <c r="M514" s="120"/>
    </row>
    <row r="515" spans="1:13" x14ac:dyDescent="0.25">
      <c r="A515" s="43">
        <v>505</v>
      </c>
      <c r="B515" s="78"/>
      <c r="C515" s="48"/>
      <c r="D515" s="48"/>
      <c r="E515" s="14" t="str">
        <f>IF(OR(ISBLANK(B515),ISBLANK(C515))=FALSE,VLOOKUP(C515,'Límites CartaControl'!$A$7:$H$13,2,FALSE),"")</f>
        <v/>
      </c>
      <c r="F515" s="14" t="str">
        <f>IF(OR(ISBLANK(B515),ISBLANK(C515))=FALSE,VLOOKUP(C515,'Límites CartaControl'!$A$7:$H$13,3,FALSE),"")</f>
        <v/>
      </c>
      <c r="G515" s="14" t="str">
        <f>IF(OR(ISBLANK(B515),ISBLANK(C515))=FALSE,VLOOKUP(C515,'Límites CartaControl'!$A$7:$H$13,4,FALSE),"")</f>
        <v/>
      </c>
      <c r="H515" s="14" t="str">
        <f>IF(OR(ISBLANK(B515),ISBLANK(C515))=FALSE,VLOOKUP(C515,'Límites CartaControl'!$A$7:$H$13,6,FALSE),"")</f>
        <v/>
      </c>
      <c r="I515" s="70" t="str">
        <f>IF(OR(ISBLANK(B515),ISBLANK(C515))=FALSE,VLOOKUP(C515,'Límites CartaControl'!$A$7:$H$13,7,FALSE),"")</f>
        <v/>
      </c>
      <c r="J515" s="48"/>
      <c r="K515" s="103"/>
      <c r="L515" s="83"/>
      <c r="M515" s="120"/>
    </row>
    <row r="516" spans="1:13" x14ac:dyDescent="0.25">
      <c r="A516" s="43">
        <v>506</v>
      </c>
      <c r="B516" s="78"/>
      <c r="C516" s="48"/>
      <c r="D516" s="48"/>
      <c r="E516" s="14" t="str">
        <f>IF(OR(ISBLANK(B516),ISBLANK(C516))=FALSE,VLOOKUP(C516,'Límites CartaControl'!$A$7:$H$13,2,FALSE),"")</f>
        <v/>
      </c>
      <c r="F516" s="14" t="str">
        <f>IF(OR(ISBLANK(B516),ISBLANK(C516))=FALSE,VLOOKUP(C516,'Límites CartaControl'!$A$7:$H$13,3,FALSE),"")</f>
        <v/>
      </c>
      <c r="G516" s="14" t="str">
        <f>IF(OR(ISBLANK(B516),ISBLANK(C516))=FALSE,VLOOKUP(C516,'Límites CartaControl'!$A$7:$H$13,4,FALSE),"")</f>
        <v/>
      </c>
      <c r="H516" s="14" t="str">
        <f>IF(OR(ISBLANK(B516),ISBLANK(C516))=FALSE,VLOOKUP(C516,'Límites CartaControl'!$A$7:$H$13,6,FALSE),"")</f>
        <v/>
      </c>
      <c r="I516" s="70" t="str">
        <f>IF(OR(ISBLANK(B516),ISBLANK(C516))=FALSE,VLOOKUP(C516,'Límites CartaControl'!$A$7:$H$13,7,FALSE),"")</f>
        <v/>
      </c>
      <c r="J516" s="48"/>
      <c r="K516" s="103"/>
      <c r="L516" s="83"/>
      <c r="M516" s="120"/>
    </row>
    <row r="517" spans="1:13" x14ac:dyDescent="0.25">
      <c r="A517" s="43">
        <v>507</v>
      </c>
      <c r="B517" s="78"/>
      <c r="C517" s="48"/>
      <c r="D517" s="48"/>
      <c r="E517" s="14" t="str">
        <f>IF(OR(ISBLANK(B517),ISBLANK(C517))=FALSE,VLOOKUP(C517,'Límites CartaControl'!$A$7:$H$13,2,FALSE),"")</f>
        <v/>
      </c>
      <c r="F517" s="14" t="str">
        <f>IF(OR(ISBLANK(B517),ISBLANK(C517))=FALSE,VLOOKUP(C517,'Límites CartaControl'!$A$7:$H$13,3,FALSE),"")</f>
        <v/>
      </c>
      <c r="G517" s="14" t="str">
        <f>IF(OR(ISBLANK(B517),ISBLANK(C517))=FALSE,VLOOKUP(C517,'Límites CartaControl'!$A$7:$H$13,4,FALSE),"")</f>
        <v/>
      </c>
      <c r="H517" s="14" t="str">
        <f>IF(OR(ISBLANK(B517),ISBLANK(C517))=FALSE,VLOOKUP(C517,'Límites CartaControl'!$A$7:$H$13,6,FALSE),"")</f>
        <v/>
      </c>
      <c r="I517" s="70" t="str">
        <f>IF(OR(ISBLANK(B517),ISBLANK(C517))=FALSE,VLOOKUP(C517,'Límites CartaControl'!$A$7:$H$13,7,FALSE),"")</f>
        <v/>
      </c>
      <c r="J517" s="48"/>
      <c r="K517" s="103"/>
      <c r="L517" s="83"/>
      <c r="M517" s="120"/>
    </row>
    <row r="518" spans="1:13" x14ac:dyDescent="0.25">
      <c r="A518" s="43">
        <v>508</v>
      </c>
      <c r="B518" s="78"/>
      <c r="C518" s="48"/>
      <c r="D518" s="48"/>
      <c r="E518" s="14" t="str">
        <f>IF(OR(ISBLANK(B518),ISBLANK(C518))=FALSE,VLOOKUP(C518,'Límites CartaControl'!$A$7:$H$13,2,FALSE),"")</f>
        <v/>
      </c>
      <c r="F518" s="14" t="str">
        <f>IF(OR(ISBLANK(B518),ISBLANK(C518))=FALSE,VLOOKUP(C518,'Límites CartaControl'!$A$7:$H$13,3,FALSE),"")</f>
        <v/>
      </c>
      <c r="G518" s="14" t="str">
        <f>IF(OR(ISBLANK(B518),ISBLANK(C518))=FALSE,VLOOKUP(C518,'Límites CartaControl'!$A$7:$H$13,4,FALSE),"")</f>
        <v/>
      </c>
      <c r="H518" s="14" t="str">
        <f>IF(OR(ISBLANK(B518),ISBLANK(C518))=FALSE,VLOOKUP(C518,'Límites CartaControl'!$A$7:$H$13,6,FALSE),"")</f>
        <v/>
      </c>
      <c r="I518" s="70" t="str">
        <f>IF(OR(ISBLANK(B518),ISBLANK(C518))=FALSE,VLOOKUP(C518,'Límites CartaControl'!$A$7:$H$13,7,FALSE),"")</f>
        <v/>
      </c>
      <c r="J518" s="48"/>
      <c r="K518" s="103"/>
      <c r="L518" s="83"/>
      <c r="M518" s="120"/>
    </row>
    <row r="519" spans="1:13" x14ac:dyDescent="0.25">
      <c r="A519" s="43">
        <v>509</v>
      </c>
      <c r="B519" s="78"/>
      <c r="C519" s="48"/>
      <c r="D519" s="48"/>
      <c r="E519" s="14" t="str">
        <f>IF(OR(ISBLANK(B519),ISBLANK(C519))=FALSE,VLOOKUP(C519,'Límites CartaControl'!$A$7:$H$13,2,FALSE),"")</f>
        <v/>
      </c>
      <c r="F519" s="14" t="str">
        <f>IF(OR(ISBLANK(B519),ISBLANK(C519))=FALSE,VLOOKUP(C519,'Límites CartaControl'!$A$7:$H$13,3,FALSE),"")</f>
        <v/>
      </c>
      <c r="G519" s="14" t="str">
        <f>IF(OR(ISBLANK(B519),ISBLANK(C519))=FALSE,VLOOKUP(C519,'Límites CartaControl'!$A$7:$H$13,4,FALSE),"")</f>
        <v/>
      </c>
      <c r="H519" s="14" t="str">
        <f>IF(OR(ISBLANK(B519),ISBLANK(C519))=FALSE,VLOOKUP(C519,'Límites CartaControl'!$A$7:$H$13,6,FALSE),"")</f>
        <v/>
      </c>
      <c r="I519" s="70" t="str">
        <f>IF(OR(ISBLANK(B519),ISBLANK(C519))=FALSE,VLOOKUP(C519,'Límites CartaControl'!$A$7:$H$13,7,FALSE),"")</f>
        <v/>
      </c>
      <c r="J519" s="48"/>
      <c r="K519" s="103"/>
      <c r="L519" s="83"/>
      <c r="M519" s="120"/>
    </row>
    <row r="520" spans="1:13" x14ac:dyDescent="0.25">
      <c r="A520" s="43">
        <v>510</v>
      </c>
      <c r="B520" s="78"/>
      <c r="C520" s="48"/>
      <c r="D520" s="48"/>
      <c r="E520" s="14" t="str">
        <f>IF(OR(ISBLANK(B520),ISBLANK(C520))=FALSE,VLOOKUP(C520,'Límites CartaControl'!$A$7:$H$13,2,FALSE),"")</f>
        <v/>
      </c>
      <c r="F520" s="14" t="str">
        <f>IF(OR(ISBLANK(B520),ISBLANK(C520))=FALSE,VLOOKUP(C520,'Límites CartaControl'!$A$7:$H$13,3,FALSE),"")</f>
        <v/>
      </c>
      <c r="G520" s="14" t="str">
        <f>IF(OR(ISBLANK(B520),ISBLANK(C520))=FALSE,VLOOKUP(C520,'Límites CartaControl'!$A$7:$H$13,4,FALSE),"")</f>
        <v/>
      </c>
      <c r="H520" s="14" t="str">
        <f>IF(OR(ISBLANK(B520),ISBLANK(C520))=FALSE,VLOOKUP(C520,'Límites CartaControl'!$A$7:$H$13,6,FALSE),"")</f>
        <v/>
      </c>
      <c r="I520" s="70" t="str">
        <f>IF(OR(ISBLANK(B520),ISBLANK(C520))=FALSE,VLOOKUP(C520,'Límites CartaControl'!$A$7:$H$13,7,FALSE),"")</f>
        <v/>
      </c>
      <c r="J520" s="48"/>
      <c r="K520" s="103"/>
      <c r="L520" s="83"/>
      <c r="M520" s="120"/>
    </row>
    <row r="521" spans="1:13" x14ac:dyDescent="0.25">
      <c r="A521" s="43">
        <v>511</v>
      </c>
      <c r="B521" s="78"/>
      <c r="C521" s="48"/>
      <c r="D521" s="48"/>
      <c r="E521" s="14" t="str">
        <f>IF(OR(ISBLANK(B521),ISBLANK(C521))=FALSE,VLOOKUP(C521,'Límites CartaControl'!$A$7:$H$13,2,FALSE),"")</f>
        <v/>
      </c>
      <c r="F521" s="14" t="str">
        <f>IF(OR(ISBLANK(B521),ISBLANK(C521))=FALSE,VLOOKUP(C521,'Límites CartaControl'!$A$7:$H$13,3,FALSE),"")</f>
        <v/>
      </c>
      <c r="G521" s="14" t="str">
        <f>IF(OR(ISBLANK(B521),ISBLANK(C521))=FALSE,VLOOKUP(C521,'Límites CartaControl'!$A$7:$H$13,4,FALSE),"")</f>
        <v/>
      </c>
      <c r="H521" s="14" t="str">
        <f>IF(OR(ISBLANK(B521),ISBLANK(C521))=FALSE,VLOOKUP(C521,'Límites CartaControl'!$A$7:$H$13,6,FALSE),"")</f>
        <v/>
      </c>
      <c r="I521" s="70" t="str">
        <f>IF(OR(ISBLANK(B521),ISBLANK(C521))=FALSE,VLOOKUP(C521,'Límites CartaControl'!$A$7:$H$13,7,FALSE),"")</f>
        <v/>
      </c>
      <c r="J521" s="48"/>
      <c r="K521" s="103"/>
      <c r="L521" s="83"/>
      <c r="M521" s="120"/>
    </row>
    <row r="522" spans="1:13" x14ac:dyDescent="0.25">
      <c r="A522" s="43">
        <v>512</v>
      </c>
      <c r="B522" s="78"/>
      <c r="C522" s="48"/>
      <c r="D522" s="48"/>
      <c r="E522" s="14" t="str">
        <f>IF(OR(ISBLANK(B522),ISBLANK(C522))=FALSE,VLOOKUP(C522,'Límites CartaControl'!$A$7:$H$13,2,FALSE),"")</f>
        <v/>
      </c>
      <c r="F522" s="14" t="str">
        <f>IF(OR(ISBLANK(B522),ISBLANK(C522))=FALSE,VLOOKUP(C522,'Límites CartaControl'!$A$7:$H$13,3,FALSE),"")</f>
        <v/>
      </c>
      <c r="G522" s="14" t="str">
        <f>IF(OR(ISBLANK(B522),ISBLANK(C522))=FALSE,VLOOKUP(C522,'Límites CartaControl'!$A$7:$H$13,4,FALSE),"")</f>
        <v/>
      </c>
      <c r="H522" s="14" t="str">
        <f>IF(OR(ISBLANK(B522),ISBLANK(C522))=FALSE,VLOOKUP(C522,'Límites CartaControl'!$A$7:$H$13,6,FALSE),"")</f>
        <v/>
      </c>
      <c r="I522" s="70" t="str">
        <f>IF(OR(ISBLANK(B522),ISBLANK(C522))=FALSE,VLOOKUP(C522,'Límites CartaControl'!$A$7:$H$13,7,FALSE),"")</f>
        <v/>
      </c>
      <c r="J522" s="48"/>
      <c r="K522" s="103"/>
      <c r="L522" s="83"/>
      <c r="M522" s="120"/>
    </row>
    <row r="523" spans="1:13" x14ac:dyDescent="0.25">
      <c r="A523" s="43">
        <v>513</v>
      </c>
      <c r="B523" s="78"/>
      <c r="C523" s="48"/>
      <c r="D523" s="48"/>
      <c r="E523" s="14" t="str">
        <f>IF(OR(ISBLANK(B523),ISBLANK(C523))=FALSE,VLOOKUP(C523,'Límites CartaControl'!$A$7:$H$13,2,FALSE),"")</f>
        <v/>
      </c>
      <c r="F523" s="14" t="str">
        <f>IF(OR(ISBLANK(B523),ISBLANK(C523))=FALSE,VLOOKUP(C523,'Límites CartaControl'!$A$7:$H$13,3,FALSE),"")</f>
        <v/>
      </c>
      <c r="G523" s="14" t="str">
        <f>IF(OR(ISBLANK(B523),ISBLANK(C523))=FALSE,VLOOKUP(C523,'Límites CartaControl'!$A$7:$H$13,4,FALSE),"")</f>
        <v/>
      </c>
      <c r="H523" s="14" t="str">
        <f>IF(OR(ISBLANK(B523),ISBLANK(C523))=FALSE,VLOOKUP(C523,'Límites CartaControl'!$A$7:$H$13,6,FALSE),"")</f>
        <v/>
      </c>
      <c r="I523" s="70" t="str">
        <f>IF(OR(ISBLANK(B523),ISBLANK(C523))=FALSE,VLOOKUP(C523,'Límites CartaControl'!$A$7:$H$13,7,FALSE),"")</f>
        <v/>
      </c>
      <c r="J523" s="48"/>
      <c r="K523" s="103"/>
      <c r="L523" s="83"/>
      <c r="M523" s="120"/>
    </row>
    <row r="524" spans="1:13" x14ac:dyDescent="0.25">
      <c r="A524" s="43">
        <v>514</v>
      </c>
      <c r="B524" s="78"/>
      <c r="C524" s="48"/>
      <c r="D524" s="48"/>
      <c r="E524" s="14" t="str">
        <f>IF(OR(ISBLANK(B524),ISBLANK(C524))=FALSE,VLOOKUP(C524,'Límites CartaControl'!$A$7:$H$13,2,FALSE),"")</f>
        <v/>
      </c>
      <c r="F524" s="14" t="str">
        <f>IF(OR(ISBLANK(B524),ISBLANK(C524))=FALSE,VLOOKUP(C524,'Límites CartaControl'!$A$7:$H$13,3,FALSE),"")</f>
        <v/>
      </c>
      <c r="G524" s="14" t="str">
        <f>IF(OR(ISBLANK(B524),ISBLANK(C524))=FALSE,VLOOKUP(C524,'Límites CartaControl'!$A$7:$H$13,4,FALSE),"")</f>
        <v/>
      </c>
      <c r="H524" s="14" t="str">
        <f>IF(OR(ISBLANK(B524),ISBLANK(C524))=FALSE,VLOOKUP(C524,'Límites CartaControl'!$A$7:$H$13,6,FALSE),"")</f>
        <v/>
      </c>
      <c r="I524" s="70" t="str">
        <f>IF(OR(ISBLANK(B524),ISBLANK(C524))=FALSE,VLOOKUP(C524,'Límites CartaControl'!$A$7:$H$13,7,FALSE),"")</f>
        <v/>
      </c>
      <c r="J524" s="48"/>
      <c r="K524" s="103"/>
      <c r="L524" s="83"/>
      <c r="M524" s="120"/>
    </row>
    <row r="525" spans="1:13" x14ac:dyDescent="0.25">
      <c r="A525" s="43">
        <v>515</v>
      </c>
      <c r="B525" s="78"/>
      <c r="C525" s="48"/>
      <c r="D525" s="48"/>
      <c r="E525" s="14" t="str">
        <f>IF(OR(ISBLANK(B525),ISBLANK(C525))=FALSE,VLOOKUP(C525,'Límites CartaControl'!$A$7:$H$13,2,FALSE),"")</f>
        <v/>
      </c>
      <c r="F525" s="14" t="str">
        <f>IF(OR(ISBLANK(B525),ISBLANK(C525))=FALSE,VLOOKUP(C525,'Límites CartaControl'!$A$7:$H$13,3,FALSE),"")</f>
        <v/>
      </c>
      <c r="G525" s="14" t="str">
        <f>IF(OR(ISBLANK(B525),ISBLANK(C525))=FALSE,VLOOKUP(C525,'Límites CartaControl'!$A$7:$H$13,4,FALSE),"")</f>
        <v/>
      </c>
      <c r="H525" s="14" t="str">
        <f>IF(OR(ISBLANK(B525),ISBLANK(C525))=FALSE,VLOOKUP(C525,'Límites CartaControl'!$A$7:$H$13,6,FALSE),"")</f>
        <v/>
      </c>
      <c r="I525" s="70" t="str">
        <f>IF(OR(ISBLANK(B525),ISBLANK(C525))=FALSE,VLOOKUP(C525,'Límites CartaControl'!$A$7:$H$13,7,FALSE),"")</f>
        <v/>
      </c>
      <c r="J525" s="48"/>
      <c r="K525" s="103"/>
      <c r="L525" s="83"/>
      <c r="M525" s="120"/>
    </row>
    <row r="526" spans="1:13" x14ac:dyDescent="0.25">
      <c r="A526" s="43">
        <v>516</v>
      </c>
      <c r="B526" s="78"/>
      <c r="C526" s="48"/>
      <c r="D526" s="48"/>
      <c r="E526" s="14" t="str">
        <f>IF(OR(ISBLANK(B526),ISBLANK(C526))=FALSE,VLOOKUP(C526,'Límites CartaControl'!$A$7:$H$13,2,FALSE),"")</f>
        <v/>
      </c>
      <c r="F526" s="14" t="str">
        <f>IF(OR(ISBLANK(B526),ISBLANK(C526))=FALSE,VLOOKUP(C526,'Límites CartaControl'!$A$7:$H$13,3,FALSE),"")</f>
        <v/>
      </c>
      <c r="G526" s="14" t="str">
        <f>IF(OR(ISBLANK(B526),ISBLANK(C526))=FALSE,VLOOKUP(C526,'Límites CartaControl'!$A$7:$H$13,4,FALSE),"")</f>
        <v/>
      </c>
      <c r="H526" s="14" t="str">
        <f>IF(OR(ISBLANK(B526),ISBLANK(C526))=FALSE,VLOOKUP(C526,'Límites CartaControl'!$A$7:$H$13,6,FALSE),"")</f>
        <v/>
      </c>
      <c r="I526" s="70" t="str">
        <f>IF(OR(ISBLANK(B526),ISBLANK(C526))=FALSE,VLOOKUP(C526,'Límites CartaControl'!$A$7:$H$13,7,FALSE),"")</f>
        <v/>
      </c>
      <c r="J526" s="48"/>
      <c r="K526" s="103"/>
      <c r="L526" s="83"/>
      <c r="M526" s="120"/>
    </row>
    <row r="527" spans="1:13" x14ac:dyDescent="0.25">
      <c r="A527" s="43">
        <v>517</v>
      </c>
      <c r="B527" s="78"/>
      <c r="C527" s="48"/>
      <c r="D527" s="48"/>
      <c r="E527" s="14" t="str">
        <f>IF(OR(ISBLANK(B527),ISBLANK(C527))=FALSE,VLOOKUP(C527,'Límites CartaControl'!$A$7:$H$13,2,FALSE),"")</f>
        <v/>
      </c>
      <c r="F527" s="14" t="str">
        <f>IF(OR(ISBLANK(B527),ISBLANK(C527))=FALSE,VLOOKUP(C527,'Límites CartaControl'!$A$7:$H$13,3,FALSE),"")</f>
        <v/>
      </c>
      <c r="G527" s="14" t="str">
        <f>IF(OR(ISBLANK(B527),ISBLANK(C527))=FALSE,VLOOKUP(C527,'Límites CartaControl'!$A$7:$H$13,4,FALSE),"")</f>
        <v/>
      </c>
      <c r="H527" s="14" t="str">
        <f>IF(OR(ISBLANK(B527),ISBLANK(C527))=FALSE,VLOOKUP(C527,'Límites CartaControl'!$A$7:$H$13,6,FALSE),"")</f>
        <v/>
      </c>
      <c r="I527" s="70" t="str">
        <f>IF(OR(ISBLANK(B527),ISBLANK(C527))=FALSE,VLOOKUP(C527,'Límites CartaControl'!$A$7:$H$13,7,FALSE),"")</f>
        <v/>
      </c>
      <c r="J527" s="48"/>
      <c r="K527" s="103"/>
      <c r="L527" s="83"/>
      <c r="M527" s="120"/>
    </row>
    <row r="528" spans="1:13" x14ac:dyDescent="0.25">
      <c r="A528" s="43">
        <v>518</v>
      </c>
      <c r="B528" s="78"/>
      <c r="C528" s="48"/>
      <c r="D528" s="48"/>
      <c r="E528" s="14" t="str">
        <f>IF(OR(ISBLANK(B528),ISBLANK(C528))=FALSE,VLOOKUP(C528,'Límites CartaControl'!$A$7:$H$13,2,FALSE),"")</f>
        <v/>
      </c>
      <c r="F528" s="14" t="str">
        <f>IF(OR(ISBLANK(B528),ISBLANK(C528))=FALSE,VLOOKUP(C528,'Límites CartaControl'!$A$7:$H$13,3,FALSE),"")</f>
        <v/>
      </c>
      <c r="G528" s="14" t="str">
        <f>IF(OR(ISBLANK(B528),ISBLANK(C528))=FALSE,VLOOKUP(C528,'Límites CartaControl'!$A$7:$H$13,4,FALSE),"")</f>
        <v/>
      </c>
      <c r="H528" s="14" t="str">
        <f>IF(OR(ISBLANK(B528),ISBLANK(C528))=FALSE,VLOOKUP(C528,'Límites CartaControl'!$A$7:$H$13,6,FALSE),"")</f>
        <v/>
      </c>
      <c r="I528" s="70" t="str">
        <f>IF(OR(ISBLANK(B528),ISBLANK(C528))=FALSE,VLOOKUP(C528,'Límites CartaControl'!$A$7:$H$13,7,FALSE),"")</f>
        <v/>
      </c>
      <c r="J528" s="48"/>
      <c r="K528" s="103"/>
      <c r="L528" s="83"/>
      <c r="M528" s="120"/>
    </row>
    <row r="529" spans="1:13" x14ac:dyDescent="0.25">
      <c r="A529" s="43">
        <v>519</v>
      </c>
      <c r="B529" s="78"/>
      <c r="C529" s="48"/>
      <c r="D529" s="48"/>
      <c r="E529" s="14" t="str">
        <f>IF(OR(ISBLANK(B529),ISBLANK(C529))=FALSE,VLOOKUP(C529,'Límites CartaControl'!$A$7:$H$13,2,FALSE),"")</f>
        <v/>
      </c>
      <c r="F529" s="14" t="str">
        <f>IF(OR(ISBLANK(B529),ISBLANK(C529))=FALSE,VLOOKUP(C529,'Límites CartaControl'!$A$7:$H$13,3,FALSE),"")</f>
        <v/>
      </c>
      <c r="G529" s="14" t="str">
        <f>IF(OR(ISBLANK(B529),ISBLANK(C529))=FALSE,VLOOKUP(C529,'Límites CartaControl'!$A$7:$H$13,4,FALSE),"")</f>
        <v/>
      </c>
      <c r="H529" s="14" t="str">
        <f>IF(OR(ISBLANK(B529),ISBLANK(C529))=FALSE,VLOOKUP(C529,'Límites CartaControl'!$A$7:$H$13,6,FALSE),"")</f>
        <v/>
      </c>
      <c r="I529" s="70" t="str">
        <f>IF(OR(ISBLANK(B529),ISBLANK(C529))=FALSE,VLOOKUP(C529,'Límites CartaControl'!$A$7:$H$13,7,FALSE),"")</f>
        <v/>
      </c>
      <c r="J529" s="48"/>
      <c r="K529" s="103"/>
      <c r="L529" s="83"/>
      <c r="M529" s="120"/>
    </row>
    <row r="530" spans="1:13" x14ac:dyDescent="0.25">
      <c r="A530" s="43">
        <v>520</v>
      </c>
      <c r="B530" s="78"/>
      <c r="C530" s="48"/>
      <c r="D530" s="48"/>
      <c r="E530" s="14" t="str">
        <f>IF(OR(ISBLANK(B530),ISBLANK(C530))=FALSE,VLOOKUP(C530,'Límites CartaControl'!$A$7:$H$13,2,FALSE),"")</f>
        <v/>
      </c>
      <c r="F530" s="14" t="str">
        <f>IF(OR(ISBLANK(B530),ISBLANK(C530))=FALSE,VLOOKUP(C530,'Límites CartaControl'!$A$7:$H$13,3,FALSE),"")</f>
        <v/>
      </c>
      <c r="G530" s="14" t="str">
        <f>IF(OR(ISBLANK(B530),ISBLANK(C530))=FALSE,VLOOKUP(C530,'Límites CartaControl'!$A$7:$H$13,4,FALSE),"")</f>
        <v/>
      </c>
      <c r="H530" s="14" t="str">
        <f>IF(OR(ISBLANK(B530),ISBLANK(C530))=FALSE,VLOOKUP(C530,'Límites CartaControl'!$A$7:$H$13,6,FALSE),"")</f>
        <v/>
      </c>
      <c r="I530" s="70" t="str">
        <f>IF(OR(ISBLANK(B530),ISBLANK(C530))=FALSE,VLOOKUP(C530,'Límites CartaControl'!$A$7:$H$13,7,FALSE),"")</f>
        <v/>
      </c>
      <c r="J530" s="48"/>
      <c r="K530" s="103"/>
      <c r="L530" s="83"/>
      <c r="M530" s="120"/>
    </row>
    <row r="531" spans="1:13" x14ac:dyDescent="0.25">
      <c r="A531" s="43">
        <v>521</v>
      </c>
      <c r="B531" s="78"/>
      <c r="C531" s="48"/>
      <c r="D531" s="48"/>
      <c r="E531" s="14" t="str">
        <f>IF(OR(ISBLANK(B531),ISBLANK(C531))=FALSE,VLOOKUP(C531,'Límites CartaControl'!$A$7:$H$13,2,FALSE),"")</f>
        <v/>
      </c>
      <c r="F531" s="14" t="str">
        <f>IF(OR(ISBLANK(B531),ISBLANK(C531))=FALSE,VLOOKUP(C531,'Límites CartaControl'!$A$7:$H$13,3,FALSE),"")</f>
        <v/>
      </c>
      <c r="G531" s="14" t="str">
        <f>IF(OR(ISBLANK(B531),ISBLANK(C531))=FALSE,VLOOKUP(C531,'Límites CartaControl'!$A$7:$H$13,4,FALSE),"")</f>
        <v/>
      </c>
      <c r="H531" s="14" t="str">
        <f>IF(OR(ISBLANK(B531),ISBLANK(C531))=FALSE,VLOOKUP(C531,'Límites CartaControl'!$A$7:$H$13,6,FALSE),"")</f>
        <v/>
      </c>
      <c r="I531" s="70" t="str">
        <f>IF(OR(ISBLANK(B531),ISBLANK(C531))=FALSE,VLOOKUP(C531,'Límites CartaControl'!$A$7:$H$13,7,FALSE),"")</f>
        <v/>
      </c>
      <c r="J531" s="48"/>
      <c r="K531" s="103"/>
      <c r="L531" s="83"/>
      <c r="M531" s="120"/>
    </row>
    <row r="532" spans="1:13" x14ac:dyDescent="0.25">
      <c r="A532" s="43">
        <v>522</v>
      </c>
      <c r="B532" s="78"/>
      <c r="C532" s="48"/>
      <c r="D532" s="48"/>
      <c r="E532" s="14" t="str">
        <f>IF(OR(ISBLANK(B532),ISBLANK(C532))=FALSE,VLOOKUP(C532,'Límites CartaControl'!$A$7:$H$13,2,FALSE),"")</f>
        <v/>
      </c>
      <c r="F532" s="14" t="str">
        <f>IF(OR(ISBLANK(B532),ISBLANK(C532))=FALSE,VLOOKUP(C532,'Límites CartaControl'!$A$7:$H$13,3,FALSE),"")</f>
        <v/>
      </c>
      <c r="G532" s="14" t="str">
        <f>IF(OR(ISBLANK(B532),ISBLANK(C532))=FALSE,VLOOKUP(C532,'Límites CartaControl'!$A$7:$H$13,4,FALSE),"")</f>
        <v/>
      </c>
      <c r="H532" s="14" t="str">
        <f>IF(OR(ISBLANK(B532),ISBLANK(C532))=FALSE,VLOOKUP(C532,'Límites CartaControl'!$A$7:$H$13,6,FALSE),"")</f>
        <v/>
      </c>
      <c r="I532" s="70" t="str">
        <f>IF(OR(ISBLANK(B532),ISBLANK(C532))=FALSE,VLOOKUP(C532,'Límites CartaControl'!$A$7:$H$13,7,FALSE),"")</f>
        <v/>
      </c>
      <c r="J532" s="48"/>
      <c r="K532" s="103"/>
      <c r="L532" s="83"/>
      <c r="M532" s="120"/>
    </row>
    <row r="533" spans="1:13" x14ac:dyDescent="0.25">
      <c r="A533" s="43">
        <v>523</v>
      </c>
      <c r="B533" s="78"/>
      <c r="C533" s="48"/>
      <c r="D533" s="48"/>
      <c r="E533" s="14" t="str">
        <f>IF(OR(ISBLANK(B533),ISBLANK(C533))=FALSE,VLOOKUP(C533,'Límites CartaControl'!$A$7:$H$13,2,FALSE),"")</f>
        <v/>
      </c>
      <c r="F533" s="14" t="str">
        <f>IF(OR(ISBLANK(B533),ISBLANK(C533))=FALSE,VLOOKUP(C533,'Límites CartaControl'!$A$7:$H$13,3,FALSE),"")</f>
        <v/>
      </c>
      <c r="G533" s="14" t="str">
        <f>IF(OR(ISBLANK(B533),ISBLANK(C533))=FALSE,VLOOKUP(C533,'Límites CartaControl'!$A$7:$H$13,4,FALSE),"")</f>
        <v/>
      </c>
      <c r="H533" s="14" t="str">
        <f>IF(OR(ISBLANK(B533),ISBLANK(C533))=FALSE,VLOOKUP(C533,'Límites CartaControl'!$A$7:$H$13,6,FALSE),"")</f>
        <v/>
      </c>
      <c r="I533" s="70" t="str">
        <f>IF(OR(ISBLANK(B533),ISBLANK(C533))=FALSE,VLOOKUP(C533,'Límites CartaControl'!$A$7:$H$13,7,FALSE),"")</f>
        <v/>
      </c>
      <c r="J533" s="48"/>
      <c r="K533" s="103"/>
      <c r="L533" s="83"/>
      <c r="M533" s="120"/>
    </row>
    <row r="534" spans="1:13" x14ac:dyDescent="0.25">
      <c r="A534" s="43">
        <v>524</v>
      </c>
      <c r="B534" s="78"/>
      <c r="C534" s="48"/>
      <c r="D534" s="48"/>
      <c r="E534" s="14" t="str">
        <f>IF(OR(ISBLANK(B534),ISBLANK(C534))=FALSE,VLOOKUP(C534,'Límites CartaControl'!$A$7:$H$13,2,FALSE),"")</f>
        <v/>
      </c>
      <c r="F534" s="14" t="str">
        <f>IF(OR(ISBLANK(B534),ISBLANK(C534))=FALSE,VLOOKUP(C534,'Límites CartaControl'!$A$7:$H$13,3,FALSE),"")</f>
        <v/>
      </c>
      <c r="G534" s="14" t="str">
        <f>IF(OR(ISBLANK(B534),ISBLANK(C534))=FALSE,VLOOKUP(C534,'Límites CartaControl'!$A$7:$H$13,4,FALSE),"")</f>
        <v/>
      </c>
      <c r="H534" s="14" t="str">
        <f>IF(OR(ISBLANK(B534),ISBLANK(C534))=FALSE,VLOOKUP(C534,'Límites CartaControl'!$A$7:$H$13,6,FALSE),"")</f>
        <v/>
      </c>
      <c r="I534" s="70" t="str">
        <f>IF(OR(ISBLANK(B534),ISBLANK(C534))=FALSE,VLOOKUP(C534,'Límites CartaControl'!$A$7:$H$13,7,FALSE),"")</f>
        <v/>
      </c>
      <c r="J534" s="48"/>
      <c r="K534" s="103"/>
      <c r="L534" s="83"/>
      <c r="M534" s="120"/>
    </row>
    <row r="535" spans="1:13" x14ac:dyDescent="0.25">
      <c r="A535" s="43">
        <v>525</v>
      </c>
      <c r="B535" s="78"/>
      <c r="C535" s="48"/>
      <c r="D535" s="48"/>
      <c r="E535" s="14" t="str">
        <f>IF(OR(ISBLANK(B535),ISBLANK(C535))=FALSE,VLOOKUP(C535,'Límites CartaControl'!$A$7:$H$13,2,FALSE),"")</f>
        <v/>
      </c>
      <c r="F535" s="14" t="str">
        <f>IF(OR(ISBLANK(B535),ISBLANK(C535))=FALSE,VLOOKUP(C535,'Límites CartaControl'!$A$7:$H$13,3,FALSE),"")</f>
        <v/>
      </c>
      <c r="G535" s="14" t="str">
        <f>IF(OR(ISBLANK(B535),ISBLANK(C535))=FALSE,VLOOKUP(C535,'Límites CartaControl'!$A$7:$H$13,4,FALSE),"")</f>
        <v/>
      </c>
      <c r="H535" s="14" t="str">
        <f>IF(OR(ISBLANK(B535),ISBLANK(C535))=FALSE,VLOOKUP(C535,'Límites CartaControl'!$A$7:$H$13,6,FALSE),"")</f>
        <v/>
      </c>
      <c r="I535" s="70" t="str">
        <f>IF(OR(ISBLANK(B535),ISBLANK(C535))=FALSE,VLOOKUP(C535,'Límites CartaControl'!$A$7:$H$13,7,FALSE),"")</f>
        <v/>
      </c>
      <c r="J535" s="48"/>
      <c r="K535" s="103"/>
      <c r="L535" s="83"/>
      <c r="M535" s="120"/>
    </row>
    <row r="536" spans="1:13" x14ac:dyDescent="0.25">
      <c r="A536" s="43">
        <v>526</v>
      </c>
      <c r="B536" s="78"/>
      <c r="C536" s="48"/>
      <c r="D536" s="48"/>
      <c r="E536" s="14" t="str">
        <f>IF(OR(ISBLANK(B536),ISBLANK(C536))=FALSE,VLOOKUP(C536,'Límites CartaControl'!$A$7:$H$13,2,FALSE),"")</f>
        <v/>
      </c>
      <c r="F536" s="14" t="str">
        <f>IF(OR(ISBLANK(B536),ISBLANK(C536))=FALSE,VLOOKUP(C536,'Límites CartaControl'!$A$7:$H$13,3,FALSE),"")</f>
        <v/>
      </c>
      <c r="G536" s="14" t="str">
        <f>IF(OR(ISBLANK(B536),ISBLANK(C536))=FALSE,VLOOKUP(C536,'Límites CartaControl'!$A$7:$H$13,4,FALSE),"")</f>
        <v/>
      </c>
      <c r="H536" s="14" t="str">
        <f>IF(OR(ISBLANK(B536),ISBLANK(C536))=FALSE,VLOOKUP(C536,'Límites CartaControl'!$A$7:$H$13,6,FALSE),"")</f>
        <v/>
      </c>
      <c r="I536" s="70" t="str">
        <f>IF(OR(ISBLANK(B536),ISBLANK(C536))=FALSE,VLOOKUP(C536,'Límites CartaControl'!$A$7:$H$13,7,FALSE),"")</f>
        <v/>
      </c>
      <c r="J536" s="48"/>
      <c r="K536" s="103"/>
      <c r="L536" s="83"/>
      <c r="M536" s="120"/>
    </row>
    <row r="537" spans="1:13" x14ac:dyDescent="0.25">
      <c r="A537" s="43">
        <v>527</v>
      </c>
      <c r="B537" s="78"/>
      <c r="C537" s="48"/>
      <c r="D537" s="48"/>
      <c r="E537" s="14" t="str">
        <f>IF(OR(ISBLANK(B537),ISBLANK(C537))=FALSE,VLOOKUP(C537,'Límites CartaControl'!$A$7:$H$13,2,FALSE),"")</f>
        <v/>
      </c>
      <c r="F537" s="14" t="str">
        <f>IF(OR(ISBLANK(B537),ISBLANK(C537))=FALSE,VLOOKUP(C537,'Límites CartaControl'!$A$7:$H$13,3,FALSE),"")</f>
        <v/>
      </c>
      <c r="G537" s="14" t="str">
        <f>IF(OR(ISBLANK(B537),ISBLANK(C537))=FALSE,VLOOKUP(C537,'Límites CartaControl'!$A$7:$H$13,4,FALSE),"")</f>
        <v/>
      </c>
      <c r="H537" s="14" t="str">
        <f>IF(OR(ISBLANK(B537),ISBLANK(C537))=FALSE,VLOOKUP(C537,'Límites CartaControl'!$A$7:$H$13,6,FALSE),"")</f>
        <v/>
      </c>
      <c r="I537" s="70" t="str">
        <f>IF(OR(ISBLANK(B537),ISBLANK(C537))=FALSE,VLOOKUP(C537,'Límites CartaControl'!$A$7:$H$13,7,FALSE),"")</f>
        <v/>
      </c>
      <c r="J537" s="48"/>
      <c r="K537" s="103"/>
      <c r="L537" s="83"/>
      <c r="M537" s="120"/>
    </row>
    <row r="538" spans="1:13" x14ac:dyDescent="0.25">
      <c r="A538" s="43">
        <v>528</v>
      </c>
      <c r="B538" s="78"/>
      <c r="C538" s="48"/>
      <c r="D538" s="48"/>
      <c r="E538" s="14" t="str">
        <f>IF(OR(ISBLANK(B538),ISBLANK(C538))=FALSE,VLOOKUP(C538,'Límites CartaControl'!$A$7:$H$13,2,FALSE),"")</f>
        <v/>
      </c>
      <c r="F538" s="14" t="str">
        <f>IF(OR(ISBLANK(B538),ISBLANK(C538))=FALSE,VLOOKUP(C538,'Límites CartaControl'!$A$7:$H$13,3,FALSE),"")</f>
        <v/>
      </c>
      <c r="G538" s="14" t="str">
        <f>IF(OR(ISBLANK(B538),ISBLANK(C538))=FALSE,VLOOKUP(C538,'Límites CartaControl'!$A$7:$H$13,4,FALSE),"")</f>
        <v/>
      </c>
      <c r="H538" s="14" t="str">
        <f>IF(OR(ISBLANK(B538),ISBLANK(C538))=FALSE,VLOOKUP(C538,'Límites CartaControl'!$A$7:$H$13,6,FALSE),"")</f>
        <v/>
      </c>
      <c r="I538" s="70" t="str">
        <f>IF(OR(ISBLANK(B538),ISBLANK(C538))=FALSE,VLOOKUP(C538,'Límites CartaControl'!$A$7:$H$13,7,FALSE),"")</f>
        <v/>
      </c>
      <c r="J538" s="48"/>
      <c r="K538" s="103"/>
      <c r="L538" s="83"/>
      <c r="M538" s="120"/>
    </row>
    <row r="539" spans="1:13" x14ac:dyDescent="0.25">
      <c r="A539" s="43">
        <v>529</v>
      </c>
      <c r="B539" s="78"/>
      <c r="C539" s="48"/>
      <c r="D539" s="48"/>
      <c r="E539" s="14" t="str">
        <f>IF(OR(ISBLANK(B539),ISBLANK(C539))=FALSE,VLOOKUP(C539,'Límites CartaControl'!$A$7:$H$13,2,FALSE),"")</f>
        <v/>
      </c>
      <c r="F539" s="14" t="str">
        <f>IF(OR(ISBLANK(B539),ISBLANK(C539))=FALSE,VLOOKUP(C539,'Límites CartaControl'!$A$7:$H$13,3,FALSE),"")</f>
        <v/>
      </c>
      <c r="G539" s="14" t="str">
        <f>IF(OR(ISBLANK(B539),ISBLANK(C539))=FALSE,VLOOKUP(C539,'Límites CartaControl'!$A$7:$H$13,4,FALSE),"")</f>
        <v/>
      </c>
      <c r="H539" s="14" t="str">
        <f>IF(OR(ISBLANK(B539),ISBLANK(C539))=FALSE,VLOOKUP(C539,'Límites CartaControl'!$A$7:$H$13,6,FALSE),"")</f>
        <v/>
      </c>
      <c r="I539" s="70" t="str">
        <f>IF(OR(ISBLANK(B539),ISBLANK(C539))=FALSE,VLOOKUP(C539,'Límites CartaControl'!$A$7:$H$13,7,FALSE),"")</f>
        <v/>
      </c>
      <c r="J539" s="48"/>
      <c r="K539" s="103"/>
      <c r="L539" s="83"/>
      <c r="M539" s="120"/>
    </row>
    <row r="540" spans="1:13" x14ac:dyDescent="0.25">
      <c r="A540" s="43">
        <v>530</v>
      </c>
      <c r="B540" s="78"/>
      <c r="C540" s="48"/>
      <c r="D540" s="48"/>
      <c r="E540" s="14" t="str">
        <f>IF(OR(ISBLANK(B540),ISBLANK(C540))=FALSE,VLOOKUP(C540,'Límites CartaControl'!$A$7:$H$13,2,FALSE),"")</f>
        <v/>
      </c>
      <c r="F540" s="14" t="str">
        <f>IF(OR(ISBLANK(B540),ISBLANK(C540))=FALSE,VLOOKUP(C540,'Límites CartaControl'!$A$7:$H$13,3,FALSE),"")</f>
        <v/>
      </c>
      <c r="G540" s="14" t="str">
        <f>IF(OR(ISBLANK(B540),ISBLANK(C540))=FALSE,VLOOKUP(C540,'Límites CartaControl'!$A$7:$H$13,4,FALSE),"")</f>
        <v/>
      </c>
      <c r="H540" s="14" t="str">
        <f>IF(OR(ISBLANK(B540),ISBLANK(C540))=FALSE,VLOOKUP(C540,'Límites CartaControl'!$A$7:$H$13,6,FALSE),"")</f>
        <v/>
      </c>
      <c r="I540" s="70" t="str">
        <f>IF(OR(ISBLANK(B540),ISBLANK(C540))=FALSE,VLOOKUP(C540,'Límites CartaControl'!$A$7:$H$13,7,FALSE),"")</f>
        <v/>
      </c>
      <c r="J540" s="48"/>
      <c r="K540" s="103"/>
      <c r="L540" s="83"/>
      <c r="M540" s="120"/>
    </row>
    <row r="541" spans="1:13" x14ac:dyDescent="0.25">
      <c r="A541" s="43">
        <v>531</v>
      </c>
      <c r="B541" s="78"/>
      <c r="C541" s="48"/>
      <c r="D541" s="48"/>
      <c r="E541" s="14" t="str">
        <f>IF(OR(ISBLANK(B541),ISBLANK(C541))=FALSE,VLOOKUP(C541,'Límites CartaControl'!$A$7:$H$13,2,FALSE),"")</f>
        <v/>
      </c>
      <c r="F541" s="14" t="str">
        <f>IF(OR(ISBLANK(B541),ISBLANK(C541))=FALSE,VLOOKUP(C541,'Límites CartaControl'!$A$7:$H$13,3,FALSE),"")</f>
        <v/>
      </c>
      <c r="G541" s="14" t="str">
        <f>IF(OR(ISBLANK(B541),ISBLANK(C541))=FALSE,VLOOKUP(C541,'Límites CartaControl'!$A$7:$H$13,4,FALSE),"")</f>
        <v/>
      </c>
      <c r="H541" s="14" t="str">
        <f>IF(OR(ISBLANK(B541),ISBLANK(C541))=FALSE,VLOOKUP(C541,'Límites CartaControl'!$A$7:$H$13,6,FALSE),"")</f>
        <v/>
      </c>
      <c r="I541" s="70" t="str">
        <f>IF(OR(ISBLANK(B541),ISBLANK(C541))=FALSE,VLOOKUP(C541,'Límites CartaControl'!$A$7:$H$13,7,FALSE),"")</f>
        <v/>
      </c>
      <c r="J541" s="48"/>
      <c r="K541" s="103"/>
      <c r="L541" s="83"/>
      <c r="M541" s="120"/>
    </row>
    <row r="542" spans="1:13" x14ac:dyDescent="0.25">
      <c r="A542" s="43">
        <v>532</v>
      </c>
      <c r="B542" s="78"/>
      <c r="C542" s="48"/>
      <c r="D542" s="48"/>
      <c r="E542" s="14" t="str">
        <f>IF(OR(ISBLANK(B542),ISBLANK(C542))=FALSE,VLOOKUP(C542,'Límites CartaControl'!$A$7:$H$13,2,FALSE),"")</f>
        <v/>
      </c>
      <c r="F542" s="14" t="str">
        <f>IF(OR(ISBLANK(B542),ISBLANK(C542))=FALSE,VLOOKUP(C542,'Límites CartaControl'!$A$7:$H$13,3,FALSE),"")</f>
        <v/>
      </c>
      <c r="G542" s="14" t="str">
        <f>IF(OR(ISBLANK(B542),ISBLANK(C542))=FALSE,VLOOKUP(C542,'Límites CartaControl'!$A$7:$H$13,4,FALSE),"")</f>
        <v/>
      </c>
      <c r="H542" s="14" t="str">
        <f>IF(OR(ISBLANK(B542),ISBLANK(C542))=FALSE,VLOOKUP(C542,'Límites CartaControl'!$A$7:$H$13,6,FALSE),"")</f>
        <v/>
      </c>
      <c r="I542" s="70" t="str">
        <f>IF(OR(ISBLANK(B542),ISBLANK(C542))=FALSE,VLOOKUP(C542,'Límites CartaControl'!$A$7:$H$13,7,FALSE),"")</f>
        <v/>
      </c>
      <c r="J542" s="48"/>
      <c r="K542" s="103"/>
      <c r="L542" s="83"/>
      <c r="M542" s="120"/>
    </row>
    <row r="543" spans="1:13" x14ac:dyDescent="0.25">
      <c r="A543" s="43">
        <v>533</v>
      </c>
      <c r="B543" s="78"/>
      <c r="C543" s="48"/>
      <c r="D543" s="48"/>
      <c r="E543" s="14" t="str">
        <f>IF(OR(ISBLANK(B543),ISBLANK(C543))=FALSE,VLOOKUP(C543,'Límites CartaControl'!$A$7:$H$13,2,FALSE),"")</f>
        <v/>
      </c>
      <c r="F543" s="14" t="str">
        <f>IF(OR(ISBLANK(B543),ISBLANK(C543))=FALSE,VLOOKUP(C543,'Límites CartaControl'!$A$7:$H$13,3,FALSE),"")</f>
        <v/>
      </c>
      <c r="G543" s="14" t="str">
        <f>IF(OR(ISBLANK(B543),ISBLANK(C543))=FALSE,VLOOKUP(C543,'Límites CartaControl'!$A$7:$H$13,4,FALSE),"")</f>
        <v/>
      </c>
      <c r="H543" s="14" t="str">
        <f>IF(OR(ISBLANK(B543),ISBLANK(C543))=FALSE,VLOOKUP(C543,'Límites CartaControl'!$A$7:$H$13,6,FALSE),"")</f>
        <v/>
      </c>
      <c r="I543" s="70" t="str">
        <f>IF(OR(ISBLANK(B543),ISBLANK(C543))=FALSE,VLOOKUP(C543,'Límites CartaControl'!$A$7:$H$13,7,FALSE),"")</f>
        <v/>
      </c>
      <c r="J543" s="48"/>
      <c r="K543" s="103"/>
      <c r="L543" s="83"/>
      <c r="M543" s="120"/>
    </row>
    <row r="544" spans="1:13" x14ac:dyDescent="0.25">
      <c r="A544" s="43">
        <v>534</v>
      </c>
      <c r="B544" s="78"/>
      <c r="C544" s="48"/>
      <c r="D544" s="48"/>
      <c r="E544" s="14" t="str">
        <f>IF(OR(ISBLANK(B544),ISBLANK(C544))=FALSE,VLOOKUP(C544,'Límites CartaControl'!$A$7:$H$13,2,FALSE),"")</f>
        <v/>
      </c>
      <c r="F544" s="14" t="str">
        <f>IF(OR(ISBLANK(B544),ISBLANK(C544))=FALSE,VLOOKUP(C544,'Límites CartaControl'!$A$7:$H$13,3,FALSE),"")</f>
        <v/>
      </c>
      <c r="G544" s="14" t="str">
        <f>IF(OR(ISBLANK(B544),ISBLANK(C544))=FALSE,VLOOKUP(C544,'Límites CartaControl'!$A$7:$H$13,4,FALSE),"")</f>
        <v/>
      </c>
      <c r="H544" s="14" t="str">
        <f>IF(OR(ISBLANK(B544),ISBLANK(C544))=FALSE,VLOOKUP(C544,'Límites CartaControl'!$A$7:$H$13,6,FALSE),"")</f>
        <v/>
      </c>
      <c r="I544" s="70" t="str">
        <f>IF(OR(ISBLANK(B544),ISBLANK(C544))=FALSE,VLOOKUP(C544,'Límites CartaControl'!$A$7:$H$13,7,FALSE),"")</f>
        <v/>
      </c>
      <c r="J544" s="48"/>
      <c r="K544" s="103"/>
      <c r="L544" s="83"/>
      <c r="M544" s="120"/>
    </row>
    <row r="545" spans="1:13" x14ac:dyDescent="0.25">
      <c r="A545" s="43">
        <v>535</v>
      </c>
      <c r="B545" s="78"/>
      <c r="C545" s="48"/>
      <c r="D545" s="48"/>
      <c r="E545" s="14" t="str">
        <f>IF(OR(ISBLANK(B545),ISBLANK(C545))=FALSE,VLOOKUP(C545,'Límites CartaControl'!$A$7:$H$13,2,FALSE),"")</f>
        <v/>
      </c>
      <c r="F545" s="14" t="str">
        <f>IF(OR(ISBLANK(B545),ISBLANK(C545))=FALSE,VLOOKUP(C545,'Límites CartaControl'!$A$7:$H$13,3,FALSE),"")</f>
        <v/>
      </c>
      <c r="G545" s="14" t="str">
        <f>IF(OR(ISBLANK(B545),ISBLANK(C545))=FALSE,VLOOKUP(C545,'Límites CartaControl'!$A$7:$H$13,4,FALSE),"")</f>
        <v/>
      </c>
      <c r="H545" s="14" t="str">
        <f>IF(OR(ISBLANK(B545),ISBLANK(C545))=FALSE,VLOOKUP(C545,'Límites CartaControl'!$A$7:$H$13,6,FALSE),"")</f>
        <v/>
      </c>
      <c r="I545" s="70" t="str">
        <f>IF(OR(ISBLANK(B545),ISBLANK(C545))=FALSE,VLOOKUP(C545,'Límites CartaControl'!$A$7:$H$13,7,FALSE),"")</f>
        <v/>
      </c>
      <c r="J545" s="48"/>
      <c r="K545" s="103"/>
      <c r="L545" s="83"/>
      <c r="M545" s="120"/>
    </row>
    <row r="546" spans="1:13" x14ac:dyDescent="0.25">
      <c r="A546" s="43">
        <v>536</v>
      </c>
      <c r="B546" s="78"/>
      <c r="C546" s="48"/>
      <c r="D546" s="48"/>
      <c r="E546" s="14" t="str">
        <f>IF(OR(ISBLANK(B546),ISBLANK(C546))=FALSE,VLOOKUP(C546,'Límites CartaControl'!$A$7:$H$13,2,FALSE),"")</f>
        <v/>
      </c>
      <c r="F546" s="14" t="str">
        <f>IF(OR(ISBLANK(B546),ISBLANK(C546))=FALSE,VLOOKUP(C546,'Límites CartaControl'!$A$7:$H$13,3,FALSE),"")</f>
        <v/>
      </c>
      <c r="G546" s="14" t="str">
        <f>IF(OR(ISBLANK(B546),ISBLANK(C546))=FALSE,VLOOKUP(C546,'Límites CartaControl'!$A$7:$H$13,4,FALSE),"")</f>
        <v/>
      </c>
      <c r="H546" s="14" t="str">
        <f>IF(OR(ISBLANK(B546),ISBLANK(C546))=FALSE,VLOOKUP(C546,'Límites CartaControl'!$A$7:$H$13,6,FALSE),"")</f>
        <v/>
      </c>
      <c r="I546" s="70" t="str">
        <f>IF(OR(ISBLANK(B546),ISBLANK(C546))=FALSE,VLOOKUP(C546,'Límites CartaControl'!$A$7:$H$13,7,FALSE),"")</f>
        <v/>
      </c>
      <c r="J546" s="48"/>
      <c r="K546" s="103"/>
      <c r="L546" s="83"/>
      <c r="M546" s="120"/>
    </row>
    <row r="547" spans="1:13" x14ac:dyDescent="0.25">
      <c r="A547" s="43">
        <v>537</v>
      </c>
      <c r="B547" s="78"/>
      <c r="C547" s="48"/>
      <c r="D547" s="48"/>
      <c r="E547" s="14" t="str">
        <f>IF(OR(ISBLANK(B547),ISBLANK(C547))=FALSE,VLOOKUP(C547,'Límites CartaControl'!$A$7:$H$13,2,FALSE),"")</f>
        <v/>
      </c>
      <c r="F547" s="14" t="str">
        <f>IF(OR(ISBLANK(B547),ISBLANK(C547))=FALSE,VLOOKUP(C547,'Límites CartaControl'!$A$7:$H$13,3,FALSE),"")</f>
        <v/>
      </c>
      <c r="G547" s="14" t="str">
        <f>IF(OR(ISBLANK(B547),ISBLANK(C547))=FALSE,VLOOKUP(C547,'Límites CartaControl'!$A$7:$H$13,4,FALSE),"")</f>
        <v/>
      </c>
      <c r="H547" s="14" t="str">
        <f>IF(OR(ISBLANK(B547),ISBLANK(C547))=FALSE,VLOOKUP(C547,'Límites CartaControl'!$A$7:$H$13,6,FALSE),"")</f>
        <v/>
      </c>
      <c r="I547" s="70" t="str">
        <f>IF(OR(ISBLANK(B547),ISBLANK(C547))=FALSE,VLOOKUP(C547,'Límites CartaControl'!$A$7:$H$13,7,FALSE),"")</f>
        <v/>
      </c>
      <c r="J547" s="48"/>
      <c r="K547" s="103"/>
      <c r="L547" s="83"/>
      <c r="M547" s="120"/>
    </row>
    <row r="548" spans="1:13" x14ac:dyDescent="0.25">
      <c r="A548" s="43">
        <v>538</v>
      </c>
      <c r="B548" s="78"/>
      <c r="C548" s="48"/>
      <c r="D548" s="48"/>
      <c r="E548" s="14" t="str">
        <f>IF(OR(ISBLANK(B548),ISBLANK(C548))=FALSE,VLOOKUP(C548,'Límites CartaControl'!$A$7:$H$13,2,FALSE),"")</f>
        <v/>
      </c>
      <c r="F548" s="14" t="str">
        <f>IF(OR(ISBLANK(B548),ISBLANK(C548))=FALSE,VLOOKUP(C548,'Límites CartaControl'!$A$7:$H$13,3,FALSE),"")</f>
        <v/>
      </c>
      <c r="G548" s="14" t="str">
        <f>IF(OR(ISBLANK(B548),ISBLANK(C548))=FALSE,VLOOKUP(C548,'Límites CartaControl'!$A$7:$H$13,4,FALSE),"")</f>
        <v/>
      </c>
      <c r="H548" s="14" t="str">
        <f>IF(OR(ISBLANK(B548),ISBLANK(C548))=FALSE,VLOOKUP(C548,'Límites CartaControl'!$A$7:$H$13,6,FALSE),"")</f>
        <v/>
      </c>
      <c r="I548" s="70" t="str">
        <f>IF(OR(ISBLANK(B548),ISBLANK(C548))=FALSE,VLOOKUP(C548,'Límites CartaControl'!$A$7:$H$13,7,FALSE),"")</f>
        <v/>
      </c>
      <c r="J548" s="48"/>
      <c r="K548" s="103"/>
      <c r="L548" s="83"/>
      <c r="M548" s="120"/>
    </row>
    <row r="549" spans="1:13" x14ac:dyDescent="0.25">
      <c r="A549" s="43">
        <v>539</v>
      </c>
      <c r="B549" s="78"/>
      <c r="C549" s="48"/>
      <c r="D549" s="48"/>
      <c r="E549" s="14" t="str">
        <f>IF(OR(ISBLANK(B549),ISBLANK(C549))=FALSE,VLOOKUP(C549,'Límites CartaControl'!$A$7:$H$13,2,FALSE),"")</f>
        <v/>
      </c>
      <c r="F549" s="14" t="str">
        <f>IF(OR(ISBLANK(B549),ISBLANK(C549))=FALSE,VLOOKUP(C549,'Límites CartaControl'!$A$7:$H$13,3,FALSE),"")</f>
        <v/>
      </c>
      <c r="G549" s="14" t="str">
        <f>IF(OR(ISBLANK(B549),ISBLANK(C549))=FALSE,VLOOKUP(C549,'Límites CartaControl'!$A$7:$H$13,4,FALSE),"")</f>
        <v/>
      </c>
      <c r="H549" s="14" t="str">
        <f>IF(OR(ISBLANK(B549),ISBLANK(C549))=FALSE,VLOOKUP(C549,'Límites CartaControl'!$A$7:$H$13,6,FALSE),"")</f>
        <v/>
      </c>
      <c r="I549" s="70" t="str">
        <f>IF(OR(ISBLANK(B549),ISBLANK(C549))=FALSE,VLOOKUP(C549,'Límites CartaControl'!$A$7:$H$13,7,FALSE),"")</f>
        <v/>
      </c>
      <c r="J549" s="48"/>
      <c r="K549" s="103"/>
      <c r="L549" s="83"/>
      <c r="M549" s="120"/>
    </row>
    <row r="550" spans="1:13" x14ac:dyDescent="0.25">
      <c r="A550" s="43">
        <v>540</v>
      </c>
      <c r="B550" s="78"/>
      <c r="C550" s="48"/>
      <c r="D550" s="48"/>
      <c r="E550" s="14" t="str">
        <f>IF(OR(ISBLANK(B550),ISBLANK(C550))=FALSE,VLOOKUP(C550,'Límites CartaControl'!$A$7:$H$13,2,FALSE),"")</f>
        <v/>
      </c>
      <c r="F550" s="14" t="str">
        <f>IF(OR(ISBLANK(B550),ISBLANK(C550))=FALSE,VLOOKUP(C550,'Límites CartaControl'!$A$7:$H$13,3,FALSE),"")</f>
        <v/>
      </c>
      <c r="G550" s="14" t="str">
        <f>IF(OR(ISBLANK(B550),ISBLANK(C550))=FALSE,VLOOKUP(C550,'Límites CartaControl'!$A$7:$H$13,4,FALSE),"")</f>
        <v/>
      </c>
      <c r="H550" s="14" t="str">
        <f>IF(OR(ISBLANK(B550),ISBLANK(C550))=FALSE,VLOOKUP(C550,'Límites CartaControl'!$A$7:$H$13,6,FALSE),"")</f>
        <v/>
      </c>
      <c r="I550" s="70" t="str">
        <f>IF(OR(ISBLANK(B550),ISBLANK(C550))=FALSE,VLOOKUP(C550,'Límites CartaControl'!$A$7:$H$13,7,FALSE),"")</f>
        <v/>
      </c>
      <c r="J550" s="48"/>
      <c r="K550" s="103"/>
      <c r="L550" s="83"/>
      <c r="M550" s="120"/>
    </row>
    <row r="551" spans="1:13" x14ac:dyDescent="0.25">
      <c r="A551" s="43">
        <v>541</v>
      </c>
      <c r="B551" s="78"/>
      <c r="C551" s="48"/>
      <c r="D551" s="48"/>
      <c r="E551" s="14" t="str">
        <f>IF(OR(ISBLANK(B551),ISBLANK(C551))=FALSE,VLOOKUP(C551,'Límites CartaControl'!$A$7:$H$13,2,FALSE),"")</f>
        <v/>
      </c>
      <c r="F551" s="14" t="str">
        <f>IF(OR(ISBLANK(B551),ISBLANK(C551))=FALSE,VLOOKUP(C551,'Límites CartaControl'!$A$7:$H$13,3,FALSE),"")</f>
        <v/>
      </c>
      <c r="G551" s="14" t="str">
        <f>IF(OR(ISBLANK(B551),ISBLANK(C551))=FALSE,VLOOKUP(C551,'Límites CartaControl'!$A$7:$H$13,4,FALSE),"")</f>
        <v/>
      </c>
      <c r="H551" s="14" t="str">
        <f>IF(OR(ISBLANK(B551),ISBLANK(C551))=FALSE,VLOOKUP(C551,'Límites CartaControl'!$A$7:$H$13,6,FALSE),"")</f>
        <v/>
      </c>
      <c r="I551" s="70" t="str">
        <f>IF(OR(ISBLANK(B551),ISBLANK(C551))=FALSE,VLOOKUP(C551,'Límites CartaControl'!$A$7:$H$13,7,FALSE),"")</f>
        <v/>
      </c>
      <c r="J551" s="48"/>
      <c r="K551" s="103"/>
      <c r="L551" s="83"/>
      <c r="M551" s="120"/>
    </row>
    <row r="552" spans="1:13" x14ac:dyDescent="0.25">
      <c r="A552" s="43">
        <v>542</v>
      </c>
      <c r="B552" s="78"/>
      <c r="C552" s="48"/>
      <c r="D552" s="48"/>
      <c r="E552" s="14" t="str">
        <f>IF(OR(ISBLANK(B552),ISBLANK(C552))=FALSE,VLOOKUP(C552,'Límites CartaControl'!$A$7:$H$13,2,FALSE),"")</f>
        <v/>
      </c>
      <c r="F552" s="14" t="str">
        <f>IF(OR(ISBLANK(B552),ISBLANK(C552))=FALSE,VLOOKUP(C552,'Límites CartaControl'!$A$7:$H$13,3,FALSE),"")</f>
        <v/>
      </c>
      <c r="G552" s="14" t="str">
        <f>IF(OR(ISBLANK(B552),ISBLANK(C552))=FALSE,VLOOKUP(C552,'Límites CartaControl'!$A$7:$H$13,4,FALSE),"")</f>
        <v/>
      </c>
      <c r="H552" s="14" t="str">
        <f>IF(OR(ISBLANK(B552),ISBLANK(C552))=FALSE,VLOOKUP(C552,'Límites CartaControl'!$A$7:$H$13,6,FALSE),"")</f>
        <v/>
      </c>
      <c r="I552" s="70" t="str">
        <f>IF(OR(ISBLANK(B552),ISBLANK(C552))=FALSE,VLOOKUP(C552,'Límites CartaControl'!$A$7:$H$13,7,FALSE),"")</f>
        <v/>
      </c>
      <c r="J552" s="48"/>
      <c r="K552" s="103"/>
      <c r="L552" s="83"/>
      <c r="M552" s="120"/>
    </row>
    <row r="553" spans="1:13" x14ac:dyDescent="0.25">
      <c r="A553" s="43">
        <v>543</v>
      </c>
      <c r="B553" s="78"/>
      <c r="C553" s="48"/>
      <c r="D553" s="48"/>
      <c r="E553" s="14" t="str">
        <f>IF(OR(ISBLANK(B553),ISBLANK(C553))=FALSE,VLOOKUP(C553,'Límites CartaControl'!$A$7:$H$13,2,FALSE),"")</f>
        <v/>
      </c>
      <c r="F553" s="14" t="str">
        <f>IF(OR(ISBLANK(B553),ISBLANK(C553))=FALSE,VLOOKUP(C553,'Límites CartaControl'!$A$7:$H$13,3,FALSE),"")</f>
        <v/>
      </c>
      <c r="G553" s="14" t="str">
        <f>IF(OR(ISBLANK(B553),ISBLANK(C553))=FALSE,VLOOKUP(C553,'Límites CartaControl'!$A$7:$H$13,4,FALSE),"")</f>
        <v/>
      </c>
      <c r="H553" s="14" t="str">
        <f>IF(OR(ISBLANK(B553),ISBLANK(C553))=FALSE,VLOOKUP(C553,'Límites CartaControl'!$A$7:$H$13,6,FALSE),"")</f>
        <v/>
      </c>
      <c r="I553" s="70" t="str">
        <f>IF(OR(ISBLANK(B553),ISBLANK(C553))=FALSE,VLOOKUP(C553,'Límites CartaControl'!$A$7:$H$13,7,FALSE),"")</f>
        <v/>
      </c>
      <c r="J553" s="48"/>
      <c r="K553" s="103"/>
      <c r="L553" s="83"/>
      <c r="M553" s="120"/>
    </row>
    <row r="554" spans="1:13" x14ac:dyDescent="0.25">
      <c r="A554" s="43">
        <v>544</v>
      </c>
      <c r="B554" s="78"/>
      <c r="C554" s="48"/>
      <c r="D554" s="48"/>
      <c r="E554" s="14" t="str">
        <f>IF(OR(ISBLANK(B554),ISBLANK(C554))=FALSE,VLOOKUP(C554,'Límites CartaControl'!$A$7:$H$13,2,FALSE),"")</f>
        <v/>
      </c>
      <c r="F554" s="14" t="str">
        <f>IF(OR(ISBLANK(B554),ISBLANK(C554))=FALSE,VLOOKUP(C554,'Límites CartaControl'!$A$7:$H$13,3,FALSE),"")</f>
        <v/>
      </c>
      <c r="G554" s="14" t="str">
        <f>IF(OR(ISBLANK(B554),ISBLANK(C554))=FALSE,VLOOKUP(C554,'Límites CartaControl'!$A$7:$H$13,4,FALSE),"")</f>
        <v/>
      </c>
      <c r="H554" s="14" t="str">
        <f>IF(OR(ISBLANK(B554),ISBLANK(C554))=FALSE,VLOOKUP(C554,'Límites CartaControl'!$A$7:$H$13,6,FALSE),"")</f>
        <v/>
      </c>
      <c r="I554" s="70" t="str">
        <f>IF(OR(ISBLANK(B554),ISBLANK(C554))=FALSE,VLOOKUP(C554,'Límites CartaControl'!$A$7:$H$13,7,FALSE),"")</f>
        <v/>
      </c>
      <c r="J554" s="48"/>
      <c r="K554" s="103"/>
      <c r="L554" s="83"/>
      <c r="M554" s="120"/>
    </row>
    <row r="555" spans="1:13" x14ac:dyDescent="0.25">
      <c r="A555" s="43">
        <v>545</v>
      </c>
      <c r="B555" s="78"/>
      <c r="C555" s="48"/>
      <c r="D555" s="48"/>
      <c r="E555" s="14" t="str">
        <f>IF(OR(ISBLANK(B555),ISBLANK(C555))=FALSE,VLOOKUP(C555,'Límites CartaControl'!$A$7:$H$13,2,FALSE),"")</f>
        <v/>
      </c>
      <c r="F555" s="14" t="str">
        <f>IF(OR(ISBLANK(B555),ISBLANK(C555))=FALSE,VLOOKUP(C555,'Límites CartaControl'!$A$7:$H$13,3,FALSE),"")</f>
        <v/>
      </c>
      <c r="G555" s="14" t="str">
        <f>IF(OR(ISBLANK(B555),ISBLANK(C555))=FALSE,VLOOKUP(C555,'Límites CartaControl'!$A$7:$H$13,4,FALSE),"")</f>
        <v/>
      </c>
      <c r="H555" s="14" t="str">
        <f>IF(OR(ISBLANK(B555),ISBLANK(C555))=FALSE,VLOOKUP(C555,'Límites CartaControl'!$A$7:$H$13,6,FALSE),"")</f>
        <v/>
      </c>
      <c r="I555" s="70" t="str">
        <f>IF(OR(ISBLANK(B555),ISBLANK(C555))=FALSE,VLOOKUP(C555,'Límites CartaControl'!$A$7:$H$13,7,FALSE),"")</f>
        <v/>
      </c>
      <c r="J555" s="48"/>
      <c r="K555" s="103"/>
      <c r="L555" s="83"/>
      <c r="M555" s="120"/>
    </row>
    <row r="556" spans="1:13" x14ac:dyDescent="0.25">
      <c r="A556" s="43">
        <v>546</v>
      </c>
      <c r="B556" s="78"/>
      <c r="C556" s="48"/>
      <c r="D556" s="48"/>
      <c r="E556" s="14" t="str">
        <f>IF(OR(ISBLANK(B556),ISBLANK(C556))=FALSE,VLOOKUP(C556,'Límites CartaControl'!$A$7:$H$13,2,FALSE),"")</f>
        <v/>
      </c>
      <c r="F556" s="14" t="str">
        <f>IF(OR(ISBLANK(B556),ISBLANK(C556))=FALSE,VLOOKUP(C556,'Límites CartaControl'!$A$7:$H$13,3,FALSE),"")</f>
        <v/>
      </c>
      <c r="G556" s="14" t="str">
        <f>IF(OR(ISBLANK(B556),ISBLANK(C556))=FALSE,VLOOKUP(C556,'Límites CartaControl'!$A$7:$H$13,4,FALSE),"")</f>
        <v/>
      </c>
      <c r="H556" s="14" t="str">
        <f>IF(OR(ISBLANK(B556),ISBLANK(C556))=FALSE,VLOOKUP(C556,'Límites CartaControl'!$A$7:$H$13,6,FALSE),"")</f>
        <v/>
      </c>
      <c r="I556" s="70" t="str">
        <f>IF(OR(ISBLANK(B556),ISBLANK(C556))=FALSE,VLOOKUP(C556,'Límites CartaControl'!$A$7:$H$13,7,FALSE),"")</f>
        <v/>
      </c>
      <c r="J556" s="48"/>
      <c r="K556" s="103"/>
      <c r="L556" s="83"/>
      <c r="M556" s="120"/>
    </row>
    <row r="557" spans="1:13" x14ac:dyDescent="0.25">
      <c r="A557" s="43">
        <v>547</v>
      </c>
      <c r="B557" s="78"/>
      <c r="C557" s="48"/>
      <c r="D557" s="48"/>
      <c r="E557" s="14" t="str">
        <f>IF(OR(ISBLANK(B557),ISBLANK(C557))=FALSE,VLOOKUP(C557,'Límites CartaControl'!$A$7:$H$13,2,FALSE),"")</f>
        <v/>
      </c>
      <c r="F557" s="14" t="str">
        <f>IF(OR(ISBLANK(B557),ISBLANK(C557))=FALSE,VLOOKUP(C557,'Límites CartaControl'!$A$7:$H$13,3,FALSE),"")</f>
        <v/>
      </c>
      <c r="G557" s="14" t="str">
        <f>IF(OR(ISBLANK(B557),ISBLANK(C557))=FALSE,VLOOKUP(C557,'Límites CartaControl'!$A$7:$H$13,4,FALSE),"")</f>
        <v/>
      </c>
      <c r="H557" s="14" t="str">
        <f>IF(OR(ISBLANK(B557),ISBLANK(C557))=FALSE,VLOOKUP(C557,'Límites CartaControl'!$A$7:$H$13,6,FALSE),"")</f>
        <v/>
      </c>
      <c r="I557" s="70" t="str">
        <f>IF(OR(ISBLANK(B557),ISBLANK(C557))=FALSE,VLOOKUP(C557,'Límites CartaControl'!$A$7:$H$13,7,FALSE),"")</f>
        <v/>
      </c>
      <c r="J557" s="48"/>
      <c r="K557" s="103"/>
      <c r="L557" s="83"/>
      <c r="M557" s="120"/>
    </row>
    <row r="558" spans="1:13" x14ac:dyDescent="0.25">
      <c r="A558" s="43">
        <v>548</v>
      </c>
      <c r="B558" s="78"/>
      <c r="C558" s="48"/>
      <c r="D558" s="48"/>
      <c r="E558" s="14" t="str">
        <f>IF(OR(ISBLANK(B558),ISBLANK(C558))=FALSE,VLOOKUP(C558,'Límites CartaControl'!$A$7:$H$13,2,FALSE),"")</f>
        <v/>
      </c>
      <c r="F558" s="14" t="str">
        <f>IF(OR(ISBLANK(B558),ISBLANK(C558))=FALSE,VLOOKUP(C558,'Límites CartaControl'!$A$7:$H$13,3,FALSE),"")</f>
        <v/>
      </c>
      <c r="G558" s="14" t="str">
        <f>IF(OR(ISBLANK(B558),ISBLANK(C558))=FALSE,VLOOKUP(C558,'Límites CartaControl'!$A$7:$H$13,4,FALSE),"")</f>
        <v/>
      </c>
      <c r="H558" s="14" t="str">
        <f>IF(OR(ISBLANK(B558),ISBLANK(C558))=FALSE,VLOOKUP(C558,'Límites CartaControl'!$A$7:$H$13,6,FALSE),"")</f>
        <v/>
      </c>
      <c r="I558" s="70" t="str">
        <f>IF(OR(ISBLANK(B558),ISBLANK(C558))=FALSE,VLOOKUP(C558,'Límites CartaControl'!$A$7:$H$13,7,FALSE),"")</f>
        <v/>
      </c>
      <c r="J558" s="48"/>
      <c r="K558" s="103"/>
      <c r="L558" s="83"/>
      <c r="M558" s="120"/>
    </row>
    <row r="559" spans="1:13" x14ac:dyDescent="0.25">
      <c r="A559" s="43">
        <v>549</v>
      </c>
      <c r="B559" s="78"/>
      <c r="C559" s="48"/>
      <c r="D559" s="48"/>
      <c r="E559" s="14" t="str">
        <f>IF(OR(ISBLANK(B559),ISBLANK(C559))=FALSE,VLOOKUP(C559,'Límites CartaControl'!$A$7:$H$13,2,FALSE),"")</f>
        <v/>
      </c>
      <c r="F559" s="14" t="str">
        <f>IF(OR(ISBLANK(B559),ISBLANK(C559))=FALSE,VLOOKUP(C559,'Límites CartaControl'!$A$7:$H$13,3,FALSE),"")</f>
        <v/>
      </c>
      <c r="G559" s="14" t="str">
        <f>IF(OR(ISBLANK(B559),ISBLANK(C559))=FALSE,VLOOKUP(C559,'Límites CartaControl'!$A$7:$H$13,4,FALSE),"")</f>
        <v/>
      </c>
      <c r="H559" s="14" t="str">
        <f>IF(OR(ISBLANK(B559),ISBLANK(C559))=FALSE,VLOOKUP(C559,'Límites CartaControl'!$A$7:$H$13,6,FALSE),"")</f>
        <v/>
      </c>
      <c r="I559" s="70" t="str">
        <f>IF(OR(ISBLANK(B559),ISBLANK(C559))=FALSE,VLOOKUP(C559,'Límites CartaControl'!$A$7:$H$13,7,FALSE),"")</f>
        <v/>
      </c>
      <c r="J559" s="48"/>
      <c r="K559" s="103"/>
      <c r="L559" s="83"/>
      <c r="M559" s="120"/>
    </row>
    <row r="560" spans="1:13" x14ac:dyDescent="0.25">
      <c r="A560" s="43">
        <v>550</v>
      </c>
      <c r="B560" s="78"/>
      <c r="C560" s="48"/>
      <c r="D560" s="48"/>
      <c r="E560" s="14" t="str">
        <f>IF(OR(ISBLANK(B560),ISBLANK(C560))=FALSE,VLOOKUP(C560,'Límites CartaControl'!$A$7:$H$13,2,FALSE),"")</f>
        <v/>
      </c>
      <c r="F560" s="14" t="str">
        <f>IF(OR(ISBLANK(B560),ISBLANK(C560))=FALSE,VLOOKUP(C560,'Límites CartaControl'!$A$7:$H$13,3,FALSE),"")</f>
        <v/>
      </c>
      <c r="G560" s="14" t="str">
        <f>IF(OR(ISBLANK(B560),ISBLANK(C560))=FALSE,VLOOKUP(C560,'Límites CartaControl'!$A$7:$H$13,4,FALSE),"")</f>
        <v/>
      </c>
      <c r="H560" s="14" t="str">
        <f>IF(OR(ISBLANK(B560),ISBLANK(C560))=FALSE,VLOOKUP(C560,'Límites CartaControl'!$A$7:$H$13,6,FALSE),"")</f>
        <v/>
      </c>
      <c r="I560" s="70" t="str">
        <f>IF(OR(ISBLANK(B560),ISBLANK(C560))=FALSE,VLOOKUP(C560,'Límites CartaControl'!$A$7:$H$13,7,FALSE),"")</f>
        <v/>
      </c>
      <c r="J560" s="48"/>
      <c r="K560" s="103"/>
      <c r="L560" s="83"/>
      <c r="M560" s="120"/>
    </row>
    <row r="561" spans="1:13" x14ac:dyDescent="0.25">
      <c r="A561" s="43">
        <v>551</v>
      </c>
      <c r="B561" s="78"/>
      <c r="C561" s="48"/>
      <c r="D561" s="48"/>
      <c r="E561" s="14" t="str">
        <f>IF(OR(ISBLANK(B561),ISBLANK(C561))=FALSE,VLOOKUP(C561,'Límites CartaControl'!$A$7:$H$13,2,FALSE),"")</f>
        <v/>
      </c>
      <c r="F561" s="14" t="str">
        <f>IF(OR(ISBLANK(B561),ISBLANK(C561))=FALSE,VLOOKUP(C561,'Límites CartaControl'!$A$7:$H$13,3,FALSE),"")</f>
        <v/>
      </c>
      <c r="G561" s="14" t="str">
        <f>IF(OR(ISBLANK(B561),ISBLANK(C561))=FALSE,VLOOKUP(C561,'Límites CartaControl'!$A$7:$H$13,4,FALSE),"")</f>
        <v/>
      </c>
      <c r="H561" s="14" t="str">
        <f>IF(OR(ISBLANK(B561),ISBLANK(C561))=FALSE,VLOOKUP(C561,'Límites CartaControl'!$A$7:$H$13,6,FALSE),"")</f>
        <v/>
      </c>
      <c r="I561" s="70" t="str">
        <f>IF(OR(ISBLANK(B561),ISBLANK(C561))=FALSE,VLOOKUP(C561,'Límites CartaControl'!$A$7:$H$13,7,FALSE),"")</f>
        <v/>
      </c>
      <c r="J561" s="48"/>
      <c r="K561" s="103"/>
      <c r="L561" s="83"/>
      <c r="M561" s="120"/>
    </row>
    <row r="562" spans="1:13" x14ac:dyDescent="0.25">
      <c r="A562" s="43">
        <v>552</v>
      </c>
      <c r="B562" s="78"/>
      <c r="C562" s="48"/>
      <c r="D562" s="48"/>
      <c r="E562" s="14" t="str">
        <f>IF(OR(ISBLANK(B562),ISBLANK(C562))=FALSE,VLOOKUP(C562,'Límites CartaControl'!$A$7:$H$13,2,FALSE),"")</f>
        <v/>
      </c>
      <c r="F562" s="14" t="str">
        <f>IF(OR(ISBLANK(B562),ISBLANK(C562))=FALSE,VLOOKUP(C562,'Límites CartaControl'!$A$7:$H$13,3,FALSE),"")</f>
        <v/>
      </c>
      <c r="G562" s="14" t="str">
        <f>IF(OR(ISBLANK(B562),ISBLANK(C562))=FALSE,VLOOKUP(C562,'Límites CartaControl'!$A$7:$H$13,4,FALSE),"")</f>
        <v/>
      </c>
      <c r="H562" s="14" t="str">
        <f>IF(OR(ISBLANK(B562),ISBLANK(C562))=FALSE,VLOOKUP(C562,'Límites CartaControl'!$A$7:$H$13,6,FALSE),"")</f>
        <v/>
      </c>
      <c r="I562" s="70" t="str">
        <f>IF(OR(ISBLANK(B562),ISBLANK(C562))=FALSE,VLOOKUP(C562,'Límites CartaControl'!$A$7:$H$13,7,FALSE),"")</f>
        <v/>
      </c>
      <c r="J562" s="48"/>
      <c r="K562" s="103"/>
      <c r="L562" s="83"/>
      <c r="M562" s="120"/>
    </row>
    <row r="563" spans="1:13" x14ac:dyDescent="0.25">
      <c r="A563" s="43">
        <v>553</v>
      </c>
      <c r="B563" s="78"/>
      <c r="C563" s="48"/>
      <c r="D563" s="48"/>
      <c r="E563" s="14" t="str">
        <f>IF(OR(ISBLANK(B563),ISBLANK(C563))=FALSE,VLOOKUP(C563,'Límites CartaControl'!$A$7:$H$13,2,FALSE),"")</f>
        <v/>
      </c>
      <c r="F563" s="14" t="str">
        <f>IF(OR(ISBLANK(B563),ISBLANK(C563))=FALSE,VLOOKUP(C563,'Límites CartaControl'!$A$7:$H$13,3,FALSE),"")</f>
        <v/>
      </c>
      <c r="G563" s="14" t="str">
        <f>IF(OR(ISBLANK(B563),ISBLANK(C563))=FALSE,VLOOKUP(C563,'Límites CartaControl'!$A$7:$H$13,4,FALSE),"")</f>
        <v/>
      </c>
      <c r="H563" s="14" t="str">
        <f>IF(OR(ISBLANK(B563),ISBLANK(C563))=FALSE,VLOOKUP(C563,'Límites CartaControl'!$A$7:$H$13,6,FALSE),"")</f>
        <v/>
      </c>
      <c r="I563" s="70" t="str">
        <f>IF(OR(ISBLANK(B563),ISBLANK(C563))=FALSE,VLOOKUP(C563,'Límites CartaControl'!$A$7:$H$13,7,FALSE),"")</f>
        <v/>
      </c>
      <c r="J563" s="48"/>
      <c r="K563" s="103"/>
      <c r="L563" s="83"/>
      <c r="M563" s="120"/>
    </row>
    <row r="564" spans="1:13" x14ac:dyDescent="0.25">
      <c r="A564" s="43">
        <v>554</v>
      </c>
      <c r="B564" s="78"/>
      <c r="C564" s="48"/>
      <c r="D564" s="48"/>
      <c r="E564" s="14" t="str">
        <f>IF(OR(ISBLANK(B564),ISBLANK(C564))=FALSE,VLOOKUP(C564,'Límites CartaControl'!$A$7:$H$13,2,FALSE),"")</f>
        <v/>
      </c>
      <c r="F564" s="14" t="str">
        <f>IF(OR(ISBLANK(B564),ISBLANK(C564))=FALSE,VLOOKUP(C564,'Límites CartaControl'!$A$7:$H$13,3,FALSE),"")</f>
        <v/>
      </c>
      <c r="G564" s="14" t="str">
        <f>IF(OR(ISBLANK(B564),ISBLANK(C564))=FALSE,VLOOKUP(C564,'Límites CartaControl'!$A$7:$H$13,4,FALSE),"")</f>
        <v/>
      </c>
      <c r="H564" s="14" t="str">
        <f>IF(OR(ISBLANK(B564),ISBLANK(C564))=FALSE,VLOOKUP(C564,'Límites CartaControl'!$A$7:$H$13,6,FALSE),"")</f>
        <v/>
      </c>
      <c r="I564" s="70" t="str">
        <f>IF(OR(ISBLANK(B564),ISBLANK(C564))=FALSE,VLOOKUP(C564,'Límites CartaControl'!$A$7:$H$13,7,FALSE),"")</f>
        <v/>
      </c>
      <c r="J564" s="48"/>
      <c r="K564" s="103"/>
      <c r="L564" s="83"/>
      <c r="M564" s="120"/>
    </row>
    <row r="565" spans="1:13" x14ac:dyDescent="0.25">
      <c r="A565" s="43">
        <v>555</v>
      </c>
      <c r="B565" s="78"/>
      <c r="C565" s="48"/>
      <c r="D565" s="48"/>
      <c r="E565" s="14" t="str">
        <f>IF(OR(ISBLANK(B565),ISBLANK(C565))=FALSE,VLOOKUP(C565,'Límites CartaControl'!$A$7:$H$13,2,FALSE),"")</f>
        <v/>
      </c>
      <c r="F565" s="14" t="str">
        <f>IF(OR(ISBLANK(B565),ISBLANK(C565))=FALSE,VLOOKUP(C565,'Límites CartaControl'!$A$7:$H$13,3,FALSE),"")</f>
        <v/>
      </c>
      <c r="G565" s="14" t="str">
        <f>IF(OR(ISBLANK(B565),ISBLANK(C565))=FALSE,VLOOKUP(C565,'Límites CartaControl'!$A$7:$H$13,4,FALSE),"")</f>
        <v/>
      </c>
      <c r="H565" s="14" t="str">
        <f>IF(OR(ISBLANK(B565),ISBLANK(C565))=FALSE,VLOOKUP(C565,'Límites CartaControl'!$A$7:$H$13,6,FALSE),"")</f>
        <v/>
      </c>
      <c r="I565" s="70" t="str">
        <f>IF(OR(ISBLANK(B565),ISBLANK(C565))=FALSE,VLOOKUP(C565,'Límites CartaControl'!$A$7:$H$13,7,FALSE),"")</f>
        <v/>
      </c>
      <c r="J565" s="48"/>
      <c r="K565" s="103"/>
      <c r="L565" s="83"/>
      <c r="M565" s="120"/>
    </row>
    <row r="566" spans="1:13" x14ac:dyDescent="0.25">
      <c r="A566" s="43">
        <v>556</v>
      </c>
      <c r="B566" s="78"/>
      <c r="C566" s="48"/>
      <c r="D566" s="48"/>
      <c r="E566" s="14" t="str">
        <f>IF(OR(ISBLANK(B566),ISBLANK(C566))=FALSE,VLOOKUP(C566,'Límites CartaControl'!$A$7:$H$13,2,FALSE),"")</f>
        <v/>
      </c>
      <c r="F566" s="14" t="str">
        <f>IF(OR(ISBLANK(B566),ISBLANK(C566))=FALSE,VLOOKUP(C566,'Límites CartaControl'!$A$7:$H$13,3,FALSE),"")</f>
        <v/>
      </c>
      <c r="G566" s="14" t="str">
        <f>IF(OR(ISBLANK(B566),ISBLANK(C566))=FALSE,VLOOKUP(C566,'Límites CartaControl'!$A$7:$H$13,4,FALSE),"")</f>
        <v/>
      </c>
      <c r="H566" s="14" t="str">
        <f>IF(OR(ISBLANK(B566),ISBLANK(C566))=FALSE,VLOOKUP(C566,'Límites CartaControl'!$A$7:$H$13,6,FALSE),"")</f>
        <v/>
      </c>
      <c r="I566" s="70" t="str">
        <f>IF(OR(ISBLANK(B566),ISBLANK(C566))=FALSE,VLOOKUP(C566,'Límites CartaControl'!$A$7:$H$13,7,FALSE),"")</f>
        <v/>
      </c>
      <c r="J566" s="48"/>
      <c r="K566" s="103"/>
      <c r="L566" s="83"/>
      <c r="M566" s="120"/>
    </row>
    <row r="567" spans="1:13" x14ac:dyDescent="0.25">
      <c r="A567" s="43">
        <v>557</v>
      </c>
      <c r="B567" s="78"/>
      <c r="C567" s="48"/>
      <c r="D567" s="48"/>
      <c r="E567" s="14" t="str">
        <f>IF(OR(ISBLANK(B567),ISBLANK(C567))=FALSE,VLOOKUP(C567,'Límites CartaControl'!$A$7:$H$13,2,FALSE),"")</f>
        <v/>
      </c>
      <c r="F567" s="14" t="str">
        <f>IF(OR(ISBLANK(B567),ISBLANK(C567))=FALSE,VLOOKUP(C567,'Límites CartaControl'!$A$7:$H$13,3,FALSE),"")</f>
        <v/>
      </c>
      <c r="G567" s="14" t="str">
        <f>IF(OR(ISBLANK(B567),ISBLANK(C567))=FALSE,VLOOKUP(C567,'Límites CartaControl'!$A$7:$H$13,4,FALSE),"")</f>
        <v/>
      </c>
      <c r="H567" s="14" t="str">
        <f>IF(OR(ISBLANK(B567),ISBLANK(C567))=FALSE,VLOOKUP(C567,'Límites CartaControl'!$A$7:$H$13,6,FALSE),"")</f>
        <v/>
      </c>
      <c r="I567" s="70" t="str">
        <f>IF(OR(ISBLANK(B567),ISBLANK(C567))=FALSE,VLOOKUP(C567,'Límites CartaControl'!$A$7:$H$13,7,FALSE),"")</f>
        <v/>
      </c>
      <c r="J567" s="48"/>
      <c r="K567" s="103"/>
      <c r="L567" s="83"/>
      <c r="M567" s="120"/>
    </row>
    <row r="568" spans="1:13" x14ac:dyDescent="0.25">
      <c r="A568" s="43">
        <v>558</v>
      </c>
      <c r="B568" s="78"/>
      <c r="C568" s="48"/>
      <c r="D568" s="48"/>
      <c r="E568" s="14" t="str">
        <f>IF(OR(ISBLANK(B568),ISBLANK(C568))=FALSE,VLOOKUP(C568,'Límites CartaControl'!$A$7:$H$13,2,FALSE),"")</f>
        <v/>
      </c>
      <c r="F568" s="14" t="str">
        <f>IF(OR(ISBLANK(B568),ISBLANK(C568))=FALSE,VLOOKUP(C568,'Límites CartaControl'!$A$7:$H$13,3,FALSE),"")</f>
        <v/>
      </c>
      <c r="G568" s="14" t="str">
        <f>IF(OR(ISBLANK(B568),ISBLANK(C568))=FALSE,VLOOKUP(C568,'Límites CartaControl'!$A$7:$H$13,4,FALSE),"")</f>
        <v/>
      </c>
      <c r="H568" s="14" t="str">
        <f>IF(OR(ISBLANK(B568),ISBLANK(C568))=FALSE,VLOOKUP(C568,'Límites CartaControl'!$A$7:$H$13,6,FALSE),"")</f>
        <v/>
      </c>
      <c r="I568" s="70" t="str">
        <f>IF(OR(ISBLANK(B568),ISBLANK(C568))=FALSE,VLOOKUP(C568,'Límites CartaControl'!$A$7:$H$13,7,FALSE),"")</f>
        <v/>
      </c>
      <c r="J568" s="48"/>
      <c r="K568" s="103"/>
      <c r="L568" s="83"/>
      <c r="M568" s="120"/>
    </row>
    <row r="569" spans="1:13" x14ac:dyDescent="0.25">
      <c r="A569" s="43">
        <v>559</v>
      </c>
      <c r="B569" s="78"/>
      <c r="C569" s="48"/>
      <c r="D569" s="48"/>
      <c r="E569" s="14" t="str">
        <f>IF(OR(ISBLANK(B569),ISBLANK(C569))=FALSE,VLOOKUP(C569,'Límites CartaControl'!$A$7:$H$13,2,FALSE),"")</f>
        <v/>
      </c>
      <c r="F569" s="14" t="str">
        <f>IF(OR(ISBLANK(B569),ISBLANK(C569))=FALSE,VLOOKUP(C569,'Límites CartaControl'!$A$7:$H$13,3,FALSE),"")</f>
        <v/>
      </c>
      <c r="G569" s="14" t="str">
        <f>IF(OR(ISBLANK(B569),ISBLANK(C569))=FALSE,VLOOKUP(C569,'Límites CartaControl'!$A$7:$H$13,4,FALSE),"")</f>
        <v/>
      </c>
      <c r="H569" s="14" t="str">
        <f>IF(OR(ISBLANK(B569),ISBLANK(C569))=FALSE,VLOOKUP(C569,'Límites CartaControl'!$A$7:$H$13,6,FALSE),"")</f>
        <v/>
      </c>
      <c r="I569" s="70" t="str">
        <f>IF(OR(ISBLANK(B569),ISBLANK(C569))=FALSE,VLOOKUP(C569,'Límites CartaControl'!$A$7:$H$13,7,FALSE),"")</f>
        <v/>
      </c>
      <c r="J569" s="48"/>
      <c r="K569" s="103"/>
      <c r="L569" s="83"/>
      <c r="M569" s="120"/>
    </row>
    <row r="570" spans="1:13" x14ac:dyDescent="0.25">
      <c r="A570" s="43">
        <v>560</v>
      </c>
      <c r="B570" s="78"/>
      <c r="C570" s="48"/>
      <c r="D570" s="48"/>
      <c r="E570" s="14" t="str">
        <f>IF(OR(ISBLANK(B570),ISBLANK(C570))=FALSE,VLOOKUP(C570,'Límites CartaControl'!$A$7:$H$13,2,FALSE),"")</f>
        <v/>
      </c>
      <c r="F570" s="14" t="str">
        <f>IF(OR(ISBLANK(B570),ISBLANK(C570))=FALSE,VLOOKUP(C570,'Límites CartaControl'!$A$7:$H$13,3,FALSE),"")</f>
        <v/>
      </c>
      <c r="G570" s="14" t="str">
        <f>IF(OR(ISBLANK(B570),ISBLANK(C570))=FALSE,VLOOKUP(C570,'Límites CartaControl'!$A$7:$H$13,4,FALSE),"")</f>
        <v/>
      </c>
      <c r="H570" s="14" t="str">
        <f>IF(OR(ISBLANK(B570),ISBLANK(C570))=FALSE,VLOOKUP(C570,'Límites CartaControl'!$A$7:$H$13,6,FALSE),"")</f>
        <v/>
      </c>
      <c r="I570" s="70" t="str">
        <f>IF(OR(ISBLANK(B570),ISBLANK(C570))=FALSE,VLOOKUP(C570,'Límites CartaControl'!$A$7:$H$13,7,FALSE),"")</f>
        <v/>
      </c>
      <c r="J570" s="48"/>
      <c r="K570" s="103"/>
      <c r="L570" s="83"/>
      <c r="M570" s="120"/>
    </row>
    <row r="571" spans="1:13" x14ac:dyDescent="0.25">
      <c r="A571" s="43">
        <v>561</v>
      </c>
      <c r="B571" s="78"/>
      <c r="C571" s="48"/>
      <c r="D571" s="48"/>
      <c r="E571" s="14" t="str">
        <f>IF(OR(ISBLANK(B571),ISBLANK(C571))=FALSE,VLOOKUP(C571,'Límites CartaControl'!$A$7:$H$13,2,FALSE),"")</f>
        <v/>
      </c>
      <c r="F571" s="14" t="str">
        <f>IF(OR(ISBLANK(B571),ISBLANK(C571))=FALSE,VLOOKUP(C571,'Límites CartaControl'!$A$7:$H$13,3,FALSE),"")</f>
        <v/>
      </c>
      <c r="G571" s="14" t="str">
        <f>IF(OR(ISBLANK(B571),ISBLANK(C571))=FALSE,VLOOKUP(C571,'Límites CartaControl'!$A$7:$H$13,4,FALSE),"")</f>
        <v/>
      </c>
      <c r="H571" s="14" t="str">
        <f>IF(OR(ISBLANK(B571),ISBLANK(C571))=FALSE,VLOOKUP(C571,'Límites CartaControl'!$A$7:$H$13,6,FALSE),"")</f>
        <v/>
      </c>
      <c r="I571" s="70" t="str">
        <f>IF(OR(ISBLANK(B571),ISBLANK(C571))=FALSE,VLOOKUP(C571,'Límites CartaControl'!$A$7:$H$13,7,FALSE),"")</f>
        <v/>
      </c>
      <c r="J571" s="48"/>
      <c r="K571" s="103"/>
      <c r="L571" s="83"/>
      <c r="M571" s="120"/>
    </row>
    <row r="572" spans="1:13" x14ac:dyDescent="0.25">
      <c r="A572" s="43">
        <v>562</v>
      </c>
      <c r="B572" s="78"/>
      <c r="C572" s="48"/>
      <c r="D572" s="48"/>
      <c r="E572" s="14" t="str">
        <f>IF(OR(ISBLANK(B572),ISBLANK(C572))=FALSE,VLOOKUP(C572,'Límites CartaControl'!$A$7:$H$13,2,FALSE),"")</f>
        <v/>
      </c>
      <c r="F572" s="14" t="str">
        <f>IF(OR(ISBLANK(B572),ISBLANK(C572))=FALSE,VLOOKUP(C572,'Límites CartaControl'!$A$7:$H$13,3,FALSE),"")</f>
        <v/>
      </c>
      <c r="G572" s="14" t="str">
        <f>IF(OR(ISBLANK(B572),ISBLANK(C572))=FALSE,VLOOKUP(C572,'Límites CartaControl'!$A$7:$H$13,4,FALSE),"")</f>
        <v/>
      </c>
      <c r="H572" s="14" t="str">
        <f>IF(OR(ISBLANK(B572),ISBLANK(C572))=FALSE,VLOOKUP(C572,'Límites CartaControl'!$A$7:$H$13,6,FALSE),"")</f>
        <v/>
      </c>
      <c r="I572" s="70" t="str">
        <f>IF(OR(ISBLANK(B572),ISBLANK(C572))=FALSE,VLOOKUP(C572,'Límites CartaControl'!$A$7:$H$13,7,FALSE),"")</f>
        <v/>
      </c>
      <c r="J572" s="48"/>
      <c r="K572" s="103"/>
      <c r="L572" s="83"/>
      <c r="M572" s="120"/>
    </row>
    <row r="573" spans="1:13" x14ac:dyDescent="0.25">
      <c r="A573" s="43">
        <v>563</v>
      </c>
      <c r="B573" s="78"/>
      <c r="C573" s="48"/>
      <c r="D573" s="48"/>
      <c r="E573" s="14" t="str">
        <f>IF(OR(ISBLANK(B573),ISBLANK(C573))=FALSE,VLOOKUP(C573,'Límites CartaControl'!$A$7:$H$13,2,FALSE),"")</f>
        <v/>
      </c>
      <c r="F573" s="14" t="str">
        <f>IF(OR(ISBLANK(B573),ISBLANK(C573))=FALSE,VLOOKUP(C573,'Límites CartaControl'!$A$7:$H$13,3,FALSE),"")</f>
        <v/>
      </c>
      <c r="G573" s="14" t="str">
        <f>IF(OR(ISBLANK(B573),ISBLANK(C573))=FALSE,VLOOKUP(C573,'Límites CartaControl'!$A$7:$H$13,4,FALSE),"")</f>
        <v/>
      </c>
      <c r="H573" s="14" t="str">
        <f>IF(OR(ISBLANK(B573),ISBLANK(C573))=FALSE,VLOOKUP(C573,'Límites CartaControl'!$A$7:$H$13,6,FALSE),"")</f>
        <v/>
      </c>
      <c r="I573" s="70" t="str">
        <f>IF(OR(ISBLANK(B573),ISBLANK(C573))=FALSE,VLOOKUP(C573,'Límites CartaControl'!$A$7:$H$13,7,FALSE),"")</f>
        <v/>
      </c>
      <c r="J573" s="48"/>
      <c r="K573" s="103"/>
      <c r="L573" s="83"/>
      <c r="M573" s="120"/>
    </row>
    <row r="574" spans="1:13" x14ac:dyDescent="0.25">
      <c r="A574" s="43">
        <v>564</v>
      </c>
      <c r="B574" s="78"/>
      <c r="C574" s="48"/>
      <c r="D574" s="48"/>
      <c r="E574" s="14" t="str">
        <f>IF(OR(ISBLANK(B574),ISBLANK(C574))=FALSE,VLOOKUP(C574,'Límites CartaControl'!$A$7:$H$13,2,FALSE),"")</f>
        <v/>
      </c>
      <c r="F574" s="14" t="str">
        <f>IF(OR(ISBLANK(B574),ISBLANK(C574))=FALSE,VLOOKUP(C574,'Límites CartaControl'!$A$7:$H$13,3,FALSE),"")</f>
        <v/>
      </c>
      <c r="G574" s="14" t="str">
        <f>IF(OR(ISBLANK(B574),ISBLANK(C574))=FALSE,VLOOKUP(C574,'Límites CartaControl'!$A$7:$H$13,4,FALSE),"")</f>
        <v/>
      </c>
      <c r="H574" s="14" t="str">
        <f>IF(OR(ISBLANK(B574),ISBLANK(C574))=FALSE,VLOOKUP(C574,'Límites CartaControl'!$A$7:$H$13,6,FALSE),"")</f>
        <v/>
      </c>
      <c r="I574" s="70" t="str">
        <f>IF(OR(ISBLANK(B574),ISBLANK(C574))=FALSE,VLOOKUP(C574,'Límites CartaControl'!$A$7:$H$13,7,FALSE),"")</f>
        <v/>
      </c>
      <c r="J574" s="48"/>
      <c r="K574" s="103"/>
      <c r="L574" s="83"/>
      <c r="M574" s="120"/>
    </row>
    <row r="575" spans="1:13" x14ac:dyDescent="0.25">
      <c r="A575" s="43">
        <v>565</v>
      </c>
      <c r="B575" s="78"/>
      <c r="C575" s="48"/>
      <c r="D575" s="48"/>
      <c r="E575" s="14" t="str">
        <f>IF(OR(ISBLANK(B575),ISBLANK(C575))=FALSE,VLOOKUP(C575,'Límites CartaControl'!$A$7:$H$13,2,FALSE),"")</f>
        <v/>
      </c>
      <c r="F575" s="14" t="str">
        <f>IF(OR(ISBLANK(B575),ISBLANK(C575))=FALSE,VLOOKUP(C575,'Límites CartaControl'!$A$7:$H$13,3,FALSE),"")</f>
        <v/>
      </c>
      <c r="G575" s="14" t="str">
        <f>IF(OR(ISBLANK(B575),ISBLANK(C575))=FALSE,VLOOKUP(C575,'Límites CartaControl'!$A$7:$H$13,4,FALSE),"")</f>
        <v/>
      </c>
      <c r="H575" s="14" t="str">
        <f>IF(OR(ISBLANK(B575),ISBLANK(C575))=FALSE,VLOOKUP(C575,'Límites CartaControl'!$A$7:$H$13,6,FALSE),"")</f>
        <v/>
      </c>
      <c r="I575" s="70" t="str">
        <f>IF(OR(ISBLANK(B575),ISBLANK(C575))=FALSE,VLOOKUP(C575,'Límites CartaControl'!$A$7:$H$13,7,FALSE),"")</f>
        <v/>
      </c>
      <c r="J575" s="48"/>
      <c r="K575" s="103"/>
      <c r="L575" s="83"/>
      <c r="M575" s="120"/>
    </row>
    <row r="576" spans="1:13" x14ac:dyDescent="0.25">
      <c r="A576" s="43">
        <v>566</v>
      </c>
      <c r="B576" s="78"/>
      <c r="C576" s="48"/>
      <c r="D576" s="48"/>
      <c r="E576" s="14" t="str">
        <f>IF(OR(ISBLANK(B576),ISBLANK(C576))=FALSE,VLOOKUP(C576,'Límites CartaControl'!$A$7:$H$13,2,FALSE),"")</f>
        <v/>
      </c>
      <c r="F576" s="14" t="str">
        <f>IF(OR(ISBLANK(B576),ISBLANK(C576))=FALSE,VLOOKUP(C576,'Límites CartaControl'!$A$7:$H$13,3,FALSE),"")</f>
        <v/>
      </c>
      <c r="G576" s="14" t="str">
        <f>IF(OR(ISBLANK(B576),ISBLANK(C576))=FALSE,VLOOKUP(C576,'Límites CartaControl'!$A$7:$H$13,4,FALSE),"")</f>
        <v/>
      </c>
      <c r="H576" s="14" t="str">
        <f>IF(OR(ISBLANK(B576),ISBLANK(C576))=FALSE,VLOOKUP(C576,'Límites CartaControl'!$A$7:$H$13,6,FALSE),"")</f>
        <v/>
      </c>
      <c r="I576" s="70" t="str">
        <f>IF(OR(ISBLANK(B576),ISBLANK(C576))=FALSE,VLOOKUP(C576,'Límites CartaControl'!$A$7:$H$13,7,FALSE),"")</f>
        <v/>
      </c>
      <c r="J576" s="48"/>
      <c r="K576" s="103"/>
      <c r="L576" s="83"/>
      <c r="M576" s="120"/>
    </row>
    <row r="577" spans="1:13" x14ac:dyDescent="0.25">
      <c r="A577" s="43">
        <v>567</v>
      </c>
      <c r="B577" s="78"/>
      <c r="C577" s="48"/>
      <c r="D577" s="48"/>
      <c r="E577" s="14" t="str">
        <f>IF(OR(ISBLANK(B577),ISBLANK(C577))=FALSE,VLOOKUP(C577,'Límites CartaControl'!$A$7:$H$13,2,FALSE),"")</f>
        <v/>
      </c>
      <c r="F577" s="14" t="str">
        <f>IF(OR(ISBLANK(B577),ISBLANK(C577))=FALSE,VLOOKUP(C577,'Límites CartaControl'!$A$7:$H$13,3,FALSE),"")</f>
        <v/>
      </c>
      <c r="G577" s="14" t="str">
        <f>IF(OR(ISBLANK(B577),ISBLANK(C577))=FALSE,VLOOKUP(C577,'Límites CartaControl'!$A$7:$H$13,4,FALSE),"")</f>
        <v/>
      </c>
      <c r="H577" s="14" t="str">
        <f>IF(OR(ISBLANK(B577),ISBLANK(C577))=FALSE,VLOOKUP(C577,'Límites CartaControl'!$A$7:$H$13,6,FALSE),"")</f>
        <v/>
      </c>
      <c r="I577" s="70" t="str">
        <f>IF(OR(ISBLANK(B577),ISBLANK(C577))=FALSE,VLOOKUP(C577,'Límites CartaControl'!$A$7:$H$13,7,FALSE),"")</f>
        <v/>
      </c>
      <c r="J577" s="48"/>
      <c r="K577" s="103"/>
      <c r="L577" s="83"/>
      <c r="M577" s="120"/>
    </row>
    <row r="578" spans="1:13" x14ac:dyDescent="0.25">
      <c r="A578" s="43">
        <v>568</v>
      </c>
      <c r="B578" s="78"/>
      <c r="C578" s="48"/>
      <c r="D578" s="48"/>
      <c r="E578" s="14" t="str">
        <f>IF(OR(ISBLANK(B578),ISBLANK(C578))=FALSE,VLOOKUP(C578,'Límites CartaControl'!$A$7:$H$13,2,FALSE),"")</f>
        <v/>
      </c>
      <c r="F578" s="14" t="str">
        <f>IF(OR(ISBLANK(B578),ISBLANK(C578))=FALSE,VLOOKUP(C578,'Límites CartaControl'!$A$7:$H$13,3,FALSE),"")</f>
        <v/>
      </c>
      <c r="G578" s="14" t="str">
        <f>IF(OR(ISBLANK(B578),ISBLANK(C578))=FALSE,VLOOKUP(C578,'Límites CartaControl'!$A$7:$H$13,4,FALSE),"")</f>
        <v/>
      </c>
      <c r="H578" s="14" t="str">
        <f>IF(OR(ISBLANK(B578),ISBLANK(C578))=FALSE,VLOOKUP(C578,'Límites CartaControl'!$A$7:$H$13,6,FALSE),"")</f>
        <v/>
      </c>
      <c r="I578" s="70" t="str">
        <f>IF(OR(ISBLANK(B578),ISBLANK(C578))=FALSE,VLOOKUP(C578,'Límites CartaControl'!$A$7:$H$13,7,FALSE),"")</f>
        <v/>
      </c>
      <c r="J578" s="48"/>
      <c r="K578" s="103"/>
      <c r="L578" s="83"/>
      <c r="M578" s="120"/>
    </row>
    <row r="579" spans="1:13" x14ac:dyDescent="0.25">
      <c r="A579" s="43">
        <v>569</v>
      </c>
      <c r="B579" s="78"/>
      <c r="C579" s="48"/>
      <c r="D579" s="48"/>
      <c r="E579" s="14" t="str">
        <f>IF(OR(ISBLANK(B579),ISBLANK(C579))=FALSE,VLOOKUP(C579,'Límites CartaControl'!$A$7:$H$13,2,FALSE),"")</f>
        <v/>
      </c>
      <c r="F579" s="14" t="str">
        <f>IF(OR(ISBLANK(B579),ISBLANK(C579))=FALSE,VLOOKUP(C579,'Límites CartaControl'!$A$7:$H$13,3,FALSE),"")</f>
        <v/>
      </c>
      <c r="G579" s="14" t="str">
        <f>IF(OR(ISBLANK(B579),ISBLANK(C579))=FALSE,VLOOKUP(C579,'Límites CartaControl'!$A$7:$H$13,4,FALSE),"")</f>
        <v/>
      </c>
      <c r="H579" s="14" t="str">
        <f>IF(OR(ISBLANK(B579),ISBLANK(C579))=FALSE,VLOOKUP(C579,'Límites CartaControl'!$A$7:$H$13,6,FALSE),"")</f>
        <v/>
      </c>
      <c r="I579" s="70" t="str">
        <f>IF(OR(ISBLANK(B579),ISBLANK(C579))=FALSE,VLOOKUP(C579,'Límites CartaControl'!$A$7:$H$13,7,FALSE),"")</f>
        <v/>
      </c>
      <c r="J579" s="48"/>
      <c r="K579" s="103"/>
      <c r="L579" s="83"/>
      <c r="M579" s="120"/>
    </row>
    <row r="580" spans="1:13" x14ac:dyDescent="0.25">
      <c r="A580" s="43">
        <v>570</v>
      </c>
      <c r="B580" s="78"/>
      <c r="C580" s="48"/>
      <c r="D580" s="48"/>
      <c r="E580" s="14" t="str">
        <f>IF(OR(ISBLANK(B580),ISBLANK(C580))=FALSE,VLOOKUP(C580,'Límites CartaControl'!$A$7:$H$13,2,FALSE),"")</f>
        <v/>
      </c>
      <c r="F580" s="14" t="str">
        <f>IF(OR(ISBLANK(B580),ISBLANK(C580))=FALSE,VLOOKUP(C580,'Límites CartaControl'!$A$7:$H$13,3,FALSE),"")</f>
        <v/>
      </c>
      <c r="G580" s="14" t="str">
        <f>IF(OR(ISBLANK(B580),ISBLANK(C580))=FALSE,VLOOKUP(C580,'Límites CartaControl'!$A$7:$H$13,4,FALSE),"")</f>
        <v/>
      </c>
      <c r="H580" s="14" t="str">
        <f>IF(OR(ISBLANK(B580),ISBLANK(C580))=FALSE,VLOOKUP(C580,'Límites CartaControl'!$A$7:$H$13,6,FALSE),"")</f>
        <v/>
      </c>
      <c r="I580" s="70" t="str">
        <f>IF(OR(ISBLANK(B580),ISBLANK(C580))=FALSE,VLOOKUP(C580,'Límites CartaControl'!$A$7:$H$13,7,FALSE),"")</f>
        <v/>
      </c>
      <c r="J580" s="48"/>
      <c r="K580" s="103"/>
      <c r="L580" s="83"/>
      <c r="M580" s="120"/>
    </row>
    <row r="581" spans="1:13" x14ac:dyDescent="0.25">
      <c r="A581" s="43">
        <v>571</v>
      </c>
      <c r="B581" s="78"/>
      <c r="C581" s="48"/>
      <c r="D581" s="48"/>
      <c r="E581" s="14" t="str">
        <f>IF(OR(ISBLANK(B581),ISBLANK(C581))=FALSE,VLOOKUP(C581,'Límites CartaControl'!$A$7:$H$13,2,FALSE),"")</f>
        <v/>
      </c>
      <c r="F581" s="14" t="str">
        <f>IF(OR(ISBLANK(B581),ISBLANK(C581))=FALSE,VLOOKUP(C581,'Límites CartaControl'!$A$7:$H$13,3,FALSE),"")</f>
        <v/>
      </c>
      <c r="G581" s="14" t="str">
        <f>IF(OR(ISBLANK(B581),ISBLANK(C581))=FALSE,VLOOKUP(C581,'Límites CartaControl'!$A$7:$H$13,4,FALSE),"")</f>
        <v/>
      </c>
      <c r="H581" s="14" t="str">
        <f>IF(OR(ISBLANK(B581),ISBLANK(C581))=FALSE,VLOOKUP(C581,'Límites CartaControl'!$A$7:$H$13,6,FALSE),"")</f>
        <v/>
      </c>
      <c r="I581" s="70" t="str">
        <f>IF(OR(ISBLANK(B581),ISBLANK(C581))=FALSE,VLOOKUP(C581,'Límites CartaControl'!$A$7:$H$13,7,FALSE),"")</f>
        <v/>
      </c>
      <c r="J581" s="48"/>
      <c r="K581" s="103"/>
      <c r="L581" s="83"/>
      <c r="M581" s="120"/>
    </row>
    <row r="582" spans="1:13" x14ac:dyDescent="0.25">
      <c r="A582" s="43">
        <v>572</v>
      </c>
      <c r="B582" s="78"/>
      <c r="C582" s="48"/>
      <c r="D582" s="48"/>
      <c r="E582" s="14" t="str">
        <f>IF(OR(ISBLANK(B582),ISBLANK(C582))=FALSE,VLOOKUP(C582,'Límites CartaControl'!$A$7:$H$13,2,FALSE),"")</f>
        <v/>
      </c>
      <c r="F582" s="14" t="str">
        <f>IF(OR(ISBLANK(B582),ISBLANK(C582))=FALSE,VLOOKUP(C582,'Límites CartaControl'!$A$7:$H$13,3,FALSE),"")</f>
        <v/>
      </c>
      <c r="G582" s="14" t="str">
        <f>IF(OR(ISBLANK(B582),ISBLANK(C582))=FALSE,VLOOKUP(C582,'Límites CartaControl'!$A$7:$H$13,4,FALSE),"")</f>
        <v/>
      </c>
      <c r="H582" s="14" t="str">
        <f>IF(OR(ISBLANK(B582),ISBLANK(C582))=FALSE,VLOOKUP(C582,'Límites CartaControl'!$A$7:$H$13,6,FALSE),"")</f>
        <v/>
      </c>
      <c r="I582" s="70" t="str">
        <f>IF(OR(ISBLANK(B582),ISBLANK(C582))=FALSE,VLOOKUP(C582,'Límites CartaControl'!$A$7:$H$13,7,FALSE),"")</f>
        <v/>
      </c>
      <c r="J582" s="48"/>
      <c r="K582" s="103"/>
      <c r="L582" s="83"/>
      <c r="M582" s="120"/>
    </row>
    <row r="583" spans="1:13" x14ac:dyDescent="0.25">
      <c r="A583" s="43">
        <v>573</v>
      </c>
      <c r="B583" s="78"/>
      <c r="C583" s="48"/>
      <c r="D583" s="48"/>
      <c r="E583" s="14" t="str">
        <f>IF(OR(ISBLANK(B583),ISBLANK(C583))=FALSE,VLOOKUP(C583,'Límites CartaControl'!$A$7:$H$13,2,FALSE),"")</f>
        <v/>
      </c>
      <c r="F583" s="14" t="str">
        <f>IF(OR(ISBLANK(B583),ISBLANK(C583))=FALSE,VLOOKUP(C583,'Límites CartaControl'!$A$7:$H$13,3,FALSE),"")</f>
        <v/>
      </c>
      <c r="G583" s="14" t="str">
        <f>IF(OR(ISBLANK(B583),ISBLANK(C583))=FALSE,VLOOKUP(C583,'Límites CartaControl'!$A$7:$H$13,4,FALSE),"")</f>
        <v/>
      </c>
      <c r="H583" s="14" t="str">
        <f>IF(OR(ISBLANK(B583),ISBLANK(C583))=FALSE,VLOOKUP(C583,'Límites CartaControl'!$A$7:$H$13,6,FALSE),"")</f>
        <v/>
      </c>
      <c r="I583" s="70" t="str">
        <f>IF(OR(ISBLANK(B583),ISBLANK(C583))=FALSE,VLOOKUP(C583,'Límites CartaControl'!$A$7:$H$13,7,FALSE),"")</f>
        <v/>
      </c>
      <c r="J583" s="48"/>
      <c r="K583" s="103"/>
      <c r="L583" s="83"/>
      <c r="M583" s="120"/>
    </row>
    <row r="584" spans="1:13" x14ac:dyDescent="0.25">
      <c r="A584" s="43">
        <v>574</v>
      </c>
      <c r="B584" s="78"/>
      <c r="C584" s="48"/>
      <c r="D584" s="48"/>
      <c r="E584" s="14" t="str">
        <f>IF(OR(ISBLANK(B584),ISBLANK(C584))=FALSE,VLOOKUP(C584,'Límites CartaControl'!$A$7:$H$13,2,FALSE),"")</f>
        <v/>
      </c>
      <c r="F584" s="14" t="str">
        <f>IF(OR(ISBLANK(B584),ISBLANK(C584))=FALSE,VLOOKUP(C584,'Límites CartaControl'!$A$7:$H$13,3,FALSE),"")</f>
        <v/>
      </c>
      <c r="G584" s="14" t="str">
        <f>IF(OR(ISBLANK(B584),ISBLANK(C584))=FALSE,VLOOKUP(C584,'Límites CartaControl'!$A$7:$H$13,4,FALSE),"")</f>
        <v/>
      </c>
      <c r="H584" s="14" t="str">
        <f>IF(OR(ISBLANK(B584),ISBLANK(C584))=FALSE,VLOOKUP(C584,'Límites CartaControl'!$A$7:$H$13,6,FALSE),"")</f>
        <v/>
      </c>
      <c r="I584" s="70" t="str">
        <f>IF(OR(ISBLANK(B584),ISBLANK(C584))=FALSE,VLOOKUP(C584,'Límites CartaControl'!$A$7:$H$13,7,FALSE),"")</f>
        <v/>
      </c>
      <c r="J584" s="48"/>
      <c r="K584" s="103"/>
      <c r="L584" s="83"/>
      <c r="M584" s="120"/>
    </row>
    <row r="585" spans="1:13" x14ac:dyDescent="0.25">
      <c r="A585" s="43">
        <v>575</v>
      </c>
      <c r="B585" s="78"/>
      <c r="C585" s="48"/>
      <c r="D585" s="48"/>
      <c r="E585" s="14" t="str">
        <f>IF(OR(ISBLANK(B585),ISBLANK(C585))=FALSE,VLOOKUP(C585,'Límites CartaControl'!$A$7:$H$13,2,FALSE),"")</f>
        <v/>
      </c>
      <c r="F585" s="14" t="str">
        <f>IF(OR(ISBLANK(B585),ISBLANK(C585))=FALSE,VLOOKUP(C585,'Límites CartaControl'!$A$7:$H$13,3,FALSE),"")</f>
        <v/>
      </c>
      <c r="G585" s="14" t="str">
        <f>IF(OR(ISBLANK(B585),ISBLANK(C585))=FALSE,VLOOKUP(C585,'Límites CartaControl'!$A$7:$H$13,4,FALSE),"")</f>
        <v/>
      </c>
      <c r="H585" s="14" t="str">
        <f>IF(OR(ISBLANK(B585),ISBLANK(C585))=FALSE,VLOOKUP(C585,'Límites CartaControl'!$A$7:$H$13,6,FALSE),"")</f>
        <v/>
      </c>
      <c r="I585" s="70" t="str">
        <f>IF(OR(ISBLANK(B585),ISBLANK(C585))=FALSE,VLOOKUP(C585,'Límites CartaControl'!$A$7:$H$13,7,FALSE),"")</f>
        <v/>
      </c>
      <c r="J585" s="48"/>
      <c r="K585" s="103"/>
      <c r="L585" s="83"/>
      <c r="M585" s="120"/>
    </row>
    <row r="586" spans="1:13" x14ac:dyDescent="0.25">
      <c r="A586" s="43">
        <v>576</v>
      </c>
      <c r="B586" s="78"/>
      <c r="C586" s="48"/>
      <c r="D586" s="48"/>
      <c r="E586" s="14" t="str">
        <f>IF(OR(ISBLANK(B586),ISBLANK(C586))=FALSE,VLOOKUP(C586,'Límites CartaControl'!$A$7:$H$13,2,FALSE),"")</f>
        <v/>
      </c>
      <c r="F586" s="14" t="str">
        <f>IF(OR(ISBLANK(B586),ISBLANK(C586))=FALSE,VLOOKUP(C586,'Límites CartaControl'!$A$7:$H$13,3,FALSE),"")</f>
        <v/>
      </c>
      <c r="G586" s="14" t="str">
        <f>IF(OR(ISBLANK(B586),ISBLANK(C586))=FALSE,VLOOKUP(C586,'Límites CartaControl'!$A$7:$H$13,4,FALSE),"")</f>
        <v/>
      </c>
      <c r="H586" s="14" t="str">
        <f>IF(OR(ISBLANK(B586),ISBLANK(C586))=FALSE,VLOOKUP(C586,'Límites CartaControl'!$A$7:$H$13,6,FALSE),"")</f>
        <v/>
      </c>
      <c r="I586" s="70" t="str">
        <f>IF(OR(ISBLANK(B586),ISBLANK(C586))=FALSE,VLOOKUP(C586,'Límites CartaControl'!$A$7:$H$13,7,FALSE),"")</f>
        <v/>
      </c>
      <c r="J586" s="48"/>
      <c r="K586" s="103"/>
      <c r="L586" s="83"/>
      <c r="M586" s="120"/>
    </row>
    <row r="587" spans="1:13" x14ac:dyDescent="0.25">
      <c r="A587" s="43">
        <v>577</v>
      </c>
      <c r="B587" s="78"/>
      <c r="C587" s="48"/>
      <c r="D587" s="48"/>
      <c r="E587" s="14" t="str">
        <f>IF(OR(ISBLANK(B587),ISBLANK(C587))=FALSE,VLOOKUP(C587,'Límites CartaControl'!$A$7:$H$13,2,FALSE),"")</f>
        <v/>
      </c>
      <c r="F587" s="14" t="str">
        <f>IF(OR(ISBLANK(B587),ISBLANK(C587))=FALSE,VLOOKUP(C587,'Límites CartaControl'!$A$7:$H$13,3,FALSE),"")</f>
        <v/>
      </c>
      <c r="G587" s="14" t="str">
        <f>IF(OR(ISBLANK(B587),ISBLANK(C587))=FALSE,VLOOKUP(C587,'Límites CartaControl'!$A$7:$H$13,4,FALSE),"")</f>
        <v/>
      </c>
      <c r="H587" s="14" t="str">
        <f>IF(OR(ISBLANK(B587),ISBLANK(C587))=FALSE,VLOOKUP(C587,'Límites CartaControl'!$A$7:$H$13,6,FALSE),"")</f>
        <v/>
      </c>
      <c r="I587" s="70" t="str">
        <f>IF(OR(ISBLANK(B587),ISBLANK(C587))=FALSE,VLOOKUP(C587,'Límites CartaControl'!$A$7:$H$13,7,FALSE),"")</f>
        <v/>
      </c>
      <c r="J587" s="48"/>
      <c r="K587" s="103"/>
      <c r="L587" s="83"/>
      <c r="M587" s="120"/>
    </row>
    <row r="588" spans="1:13" x14ac:dyDescent="0.25">
      <c r="A588" s="43">
        <v>578</v>
      </c>
      <c r="B588" s="78"/>
      <c r="C588" s="48"/>
      <c r="D588" s="48"/>
      <c r="E588" s="14" t="str">
        <f>IF(OR(ISBLANK(B588),ISBLANK(C588))=FALSE,VLOOKUP(C588,'Límites CartaControl'!$A$7:$H$13,2,FALSE),"")</f>
        <v/>
      </c>
      <c r="F588" s="14" t="str">
        <f>IF(OR(ISBLANK(B588),ISBLANK(C588))=FALSE,VLOOKUP(C588,'Límites CartaControl'!$A$7:$H$13,3,FALSE),"")</f>
        <v/>
      </c>
      <c r="G588" s="14" t="str">
        <f>IF(OR(ISBLANK(B588),ISBLANK(C588))=FALSE,VLOOKUP(C588,'Límites CartaControl'!$A$7:$H$13,4,FALSE),"")</f>
        <v/>
      </c>
      <c r="H588" s="14" t="str">
        <f>IF(OR(ISBLANK(B588),ISBLANK(C588))=FALSE,VLOOKUP(C588,'Límites CartaControl'!$A$7:$H$13,6,FALSE),"")</f>
        <v/>
      </c>
      <c r="I588" s="70" t="str">
        <f>IF(OR(ISBLANK(B588),ISBLANK(C588))=FALSE,VLOOKUP(C588,'Límites CartaControl'!$A$7:$H$13,7,FALSE),"")</f>
        <v/>
      </c>
      <c r="J588" s="48"/>
      <c r="K588" s="103"/>
      <c r="L588" s="83"/>
      <c r="M588" s="120"/>
    </row>
    <row r="589" spans="1:13" x14ac:dyDescent="0.25">
      <c r="A589" s="43">
        <v>579</v>
      </c>
      <c r="B589" s="78"/>
      <c r="C589" s="48"/>
      <c r="D589" s="48"/>
      <c r="E589" s="14" t="str">
        <f>IF(OR(ISBLANK(B589),ISBLANK(C589))=FALSE,VLOOKUP(C589,'Límites CartaControl'!$A$7:$H$13,2,FALSE),"")</f>
        <v/>
      </c>
      <c r="F589" s="14" t="str">
        <f>IF(OR(ISBLANK(B589),ISBLANK(C589))=FALSE,VLOOKUP(C589,'Límites CartaControl'!$A$7:$H$13,3,FALSE),"")</f>
        <v/>
      </c>
      <c r="G589" s="14" t="str">
        <f>IF(OR(ISBLANK(B589),ISBLANK(C589))=FALSE,VLOOKUP(C589,'Límites CartaControl'!$A$7:$H$13,4,FALSE),"")</f>
        <v/>
      </c>
      <c r="H589" s="14" t="str">
        <f>IF(OR(ISBLANK(B589),ISBLANK(C589))=FALSE,VLOOKUP(C589,'Límites CartaControl'!$A$7:$H$13,6,FALSE),"")</f>
        <v/>
      </c>
      <c r="I589" s="70" t="str">
        <f>IF(OR(ISBLANK(B589),ISBLANK(C589))=FALSE,VLOOKUP(C589,'Límites CartaControl'!$A$7:$H$13,7,FALSE),"")</f>
        <v/>
      </c>
      <c r="J589" s="48"/>
      <c r="K589" s="103"/>
      <c r="L589" s="83"/>
      <c r="M589" s="120"/>
    </row>
    <row r="590" spans="1:13" x14ac:dyDescent="0.25">
      <c r="A590" s="43">
        <v>580</v>
      </c>
      <c r="B590" s="78"/>
      <c r="C590" s="48"/>
      <c r="D590" s="48"/>
      <c r="E590" s="14" t="str">
        <f>IF(OR(ISBLANK(B590),ISBLANK(C590))=FALSE,VLOOKUP(C590,'Límites CartaControl'!$A$7:$H$13,2,FALSE),"")</f>
        <v/>
      </c>
      <c r="F590" s="14" t="str">
        <f>IF(OR(ISBLANK(B590),ISBLANK(C590))=FALSE,VLOOKUP(C590,'Límites CartaControl'!$A$7:$H$13,3,FALSE),"")</f>
        <v/>
      </c>
      <c r="G590" s="14" t="str">
        <f>IF(OR(ISBLANK(B590),ISBLANK(C590))=FALSE,VLOOKUP(C590,'Límites CartaControl'!$A$7:$H$13,4,FALSE),"")</f>
        <v/>
      </c>
      <c r="H590" s="14" t="str">
        <f>IF(OR(ISBLANK(B590),ISBLANK(C590))=FALSE,VLOOKUP(C590,'Límites CartaControl'!$A$7:$H$13,6,FALSE),"")</f>
        <v/>
      </c>
      <c r="I590" s="70" t="str">
        <f>IF(OR(ISBLANK(B590),ISBLANK(C590))=FALSE,VLOOKUP(C590,'Límites CartaControl'!$A$7:$H$13,7,FALSE),"")</f>
        <v/>
      </c>
      <c r="J590" s="48"/>
      <c r="K590" s="103"/>
      <c r="L590" s="83"/>
      <c r="M590" s="120"/>
    </row>
    <row r="591" spans="1:13" x14ac:dyDescent="0.25">
      <c r="A591" s="43">
        <v>581</v>
      </c>
      <c r="B591" s="78"/>
      <c r="C591" s="48"/>
      <c r="D591" s="48"/>
      <c r="E591" s="14" t="str">
        <f>IF(OR(ISBLANK(B591),ISBLANK(C591))=FALSE,VLOOKUP(C591,'Límites CartaControl'!$A$7:$H$13,2,FALSE),"")</f>
        <v/>
      </c>
      <c r="F591" s="14" t="str">
        <f>IF(OR(ISBLANK(B591),ISBLANK(C591))=FALSE,VLOOKUP(C591,'Límites CartaControl'!$A$7:$H$13,3,FALSE),"")</f>
        <v/>
      </c>
      <c r="G591" s="14" t="str">
        <f>IF(OR(ISBLANK(B591),ISBLANK(C591))=FALSE,VLOOKUP(C591,'Límites CartaControl'!$A$7:$H$13,4,FALSE),"")</f>
        <v/>
      </c>
      <c r="H591" s="14" t="str">
        <f>IF(OR(ISBLANK(B591),ISBLANK(C591))=FALSE,VLOOKUP(C591,'Límites CartaControl'!$A$7:$H$13,6,FALSE),"")</f>
        <v/>
      </c>
      <c r="I591" s="70" t="str">
        <f>IF(OR(ISBLANK(B591),ISBLANK(C591))=FALSE,VLOOKUP(C591,'Límites CartaControl'!$A$7:$H$13,7,FALSE),"")</f>
        <v/>
      </c>
      <c r="J591" s="48"/>
      <c r="K591" s="103"/>
      <c r="L591" s="83"/>
      <c r="M591" s="120"/>
    </row>
    <row r="592" spans="1:13" x14ac:dyDescent="0.25">
      <c r="A592" s="43">
        <v>582</v>
      </c>
      <c r="B592" s="78"/>
      <c r="C592" s="48"/>
      <c r="D592" s="48"/>
      <c r="E592" s="14" t="str">
        <f>IF(OR(ISBLANK(B592),ISBLANK(C592))=FALSE,VLOOKUP(C592,'Límites CartaControl'!$A$7:$H$13,2,FALSE),"")</f>
        <v/>
      </c>
      <c r="F592" s="14" t="str">
        <f>IF(OR(ISBLANK(B592),ISBLANK(C592))=FALSE,VLOOKUP(C592,'Límites CartaControl'!$A$7:$H$13,3,FALSE),"")</f>
        <v/>
      </c>
      <c r="G592" s="14" t="str">
        <f>IF(OR(ISBLANK(B592),ISBLANK(C592))=FALSE,VLOOKUP(C592,'Límites CartaControl'!$A$7:$H$13,4,FALSE),"")</f>
        <v/>
      </c>
      <c r="H592" s="14" t="str">
        <f>IF(OR(ISBLANK(B592),ISBLANK(C592))=FALSE,VLOOKUP(C592,'Límites CartaControl'!$A$7:$H$13,6,FALSE),"")</f>
        <v/>
      </c>
      <c r="I592" s="70" t="str">
        <f>IF(OR(ISBLANK(B592),ISBLANK(C592))=FALSE,VLOOKUP(C592,'Límites CartaControl'!$A$7:$H$13,7,FALSE),"")</f>
        <v/>
      </c>
      <c r="J592" s="48"/>
      <c r="K592" s="103"/>
      <c r="L592" s="83"/>
      <c r="M592" s="120"/>
    </row>
    <row r="593" spans="1:13" x14ac:dyDescent="0.25">
      <c r="A593" s="43">
        <v>583</v>
      </c>
      <c r="B593" s="78"/>
      <c r="C593" s="48"/>
      <c r="D593" s="48"/>
      <c r="E593" s="14" t="str">
        <f>IF(OR(ISBLANK(B593),ISBLANK(C593))=FALSE,VLOOKUP(C593,'Límites CartaControl'!$A$7:$H$13,2,FALSE),"")</f>
        <v/>
      </c>
      <c r="F593" s="14" t="str">
        <f>IF(OR(ISBLANK(B593),ISBLANK(C593))=FALSE,VLOOKUP(C593,'Límites CartaControl'!$A$7:$H$13,3,FALSE),"")</f>
        <v/>
      </c>
      <c r="G593" s="14" t="str">
        <f>IF(OR(ISBLANK(B593),ISBLANK(C593))=FALSE,VLOOKUP(C593,'Límites CartaControl'!$A$7:$H$13,4,FALSE),"")</f>
        <v/>
      </c>
      <c r="H593" s="14" t="str">
        <f>IF(OR(ISBLANK(B593),ISBLANK(C593))=FALSE,VLOOKUP(C593,'Límites CartaControl'!$A$7:$H$13,6,FALSE),"")</f>
        <v/>
      </c>
      <c r="I593" s="70" t="str">
        <f>IF(OR(ISBLANK(B593),ISBLANK(C593))=FALSE,VLOOKUP(C593,'Límites CartaControl'!$A$7:$H$13,7,FALSE),"")</f>
        <v/>
      </c>
      <c r="J593" s="48"/>
      <c r="K593" s="103"/>
      <c r="L593" s="83"/>
      <c r="M593" s="120"/>
    </row>
    <row r="594" spans="1:13" x14ac:dyDescent="0.25">
      <c r="A594" s="43">
        <v>584</v>
      </c>
      <c r="B594" s="78"/>
      <c r="C594" s="48"/>
      <c r="D594" s="48"/>
      <c r="E594" s="14" t="str">
        <f>IF(OR(ISBLANK(B594),ISBLANK(C594))=FALSE,VLOOKUP(C594,'Límites CartaControl'!$A$7:$H$13,2,FALSE),"")</f>
        <v/>
      </c>
      <c r="F594" s="14" t="str">
        <f>IF(OR(ISBLANK(B594),ISBLANK(C594))=FALSE,VLOOKUP(C594,'Límites CartaControl'!$A$7:$H$13,3,FALSE),"")</f>
        <v/>
      </c>
      <c r="G594" s="14" t="str">
        <f>IF(OR(ISBLANK(B594),ISBLANK(C594))=FALSE,VLOOKUP(C594,'Límites CartaControl'!$A$7:$H$13,4,FALSE),"")</f>
        <v/>
      </c>
      <c r="H594" s="14" t="str">
        <f>IF(OR(ISBLANK(B594),ISBLANK(C594))=FALSE,VLOOKUP(C594,'Límites CartaControl'!$A$7:$H$13,6,FALSE),"")</f>
        <v/>
      </c>
      <c r="I594" s="70" t="str">
        <f>IF(OR(ISBLANK(B594),ISBLANK(C594))=FALSE,VLOOKUP(C594,'Límites CartaControl'!$A$7:$H$13,7,FALSE),"")</f>
        <v/>
      </c>
      <c r="J594" s="48"/>
      <c r="K594" s="103"/>
      <c r="L594" s="83"/>
      <c r="M594" s="120"/>
    </row>
    <row r="595" spans="1:13" x14ac:dyDescent="0.25">
      <c r="A595" s="43">
        <v>585</v>
      </c>
      <c r="B595" s="78"/>
      <c r="C595" s="48"/>
      <c r="D595" s="48"/>
      <c r="E595" s="14" t="str">
        <f>IF(OR(ISBLANK(B595),ISBLANK(C595))=FALSE,VLOOKUP(C595,'Límites CartaControl'!$A$7:$H$13,2,FALSE),"")</f>
        <v/>
      </c>
      <c r="F595" s="14" t="str">
        <f>IF(OR(ISBLANK(B595),ISBLANK(C595))=FALSE,VLOOKUP(C595,'Límites CartaControl'!$A$7:$H$13,3,FALSE),"")</f>
        <v/>
      </c>
      <c r="G595" s="14" t="str">
        <f>IF(OR(ISBLANK(B595),ISBLANK(C595))=FALSE,VLOOKUP(C595,'Límites CartaControl'!$A$7:$H$13,4,FALSE),"")</f>
        <v/>
      </c>
      <c r="H595" s="14" t="str">
        <f>IF(OR(ISBLANK(B595),ISBLANK(C595))=FALSE,VLOOKUP(C595,'Límites CartaControl'!$A$7:$H$13,6,FALSE),"")</f>
        <v/>
      </c>
      <c r="I595" s="70" t="str">
        <f>IF(OR(ISBLANK(B595),ISBLANK(C595))=FALSE,VLOOKUP(C595,'Límites CartaControl'!$A$7:$H$13,7,FALSE),"")</f>
        <v/>
      </c>
      <c r="J595" s="48"/>
      <c r="K595" s="103"/>
      <c r="L595" s="83"/>
      <c r="M595" s="120"/>
    </row>
    <row r="596" spans="1:13" x14ac:dyDescent="0.25">
      <c r="A596" s="43">
        <v>586</v>
      </c>
      <c r="B596" s="78"/>
      <c r="C596" s="48"/>
      <c r="D596" s="48"/>
      <c r="E596" s="14" t="str">
        <f>IF(OR(ISBLANK(B596),ISBLANK(C596))=FALSE,VLOOKUP(C596,'Límites CartaControl'!$A$7:$H$13,2,FALSE),"")</f>
        <v/>
      </c>
      <c r="F596" s="14" t="str">
        <f>IF(OR(ISBLANK(B596),ISBLANK(C596))=FALSE,VLOOKUP(C596,'Límites CartaControl'!$A$7:$H$13,3,FALSE),"")</f>
        <v/>
      </c>
      <c r="G596" s="14" t="str">
        <f>IF(OR(ISBLANK(B596),ISBLANK(C596))=FALSE,VLOOKUP(C596,'Límites CartaControl'!$A$7:$H$13,4,FALSE),"")</f>
        <v/>
      </c>
      <c r="H596" s="14" t="str">
        <f>IF(OR(ISBLANK(B596),ISBLANK(C596))=FALSE,VLOOKUP(C596,'Límites CartaControl'!$A$7:$H$13,6,FALSE),"")</f>
        <v/>
      </c>
      <c r="I596" s="70" t="str">
        <f>IF(OR(ISBLANK(B596),ISBLANK(C596))=FALSE,VLOOKUP(C596,'Límites CartaControl'!$A$7:$H$13,7,FALSE),"")</f>
        <v/>
      </c>
      <c r="J596" s="48"/>
      <c r="K596" s="103"/>
      <c r="L596" s="83"/>
      <c r="M596" s="120"/>
    </row>
    <row r="597" spans="1:13" x14ac:dyDescent="0.25">
      <c r="A597" s="43">
        <v>587</v>
      </c>
      <c r="B597" s="78"/>
      <c r="C597" s="48"/>
      <c r="D597" s="48"/>
      <c r="E597" s="14" t="str">
        <f>IF(OR(ISBLANK(B597),ISBLANK(C597))=FALSE,VLOOKUP(C597,'Límites CartaControl'!$A$7:$H$13,2,FALSE),"")</f>
        <v/>
      </c>
      <c r="F597" s="14" t="str">
        <f>IF(OR(ISBLANK(B597),ISBLANK(C597))=FALSE,VLOOKUP(C597,'Límites CartaControl'!$A$7:$H$13,3,FALSE),"")</f>
        <v/>
      </c>
      <c r="G597" s="14" t="str">
        <f>IF(OR(ISBLANK(B597),ISBLANK(C597))=FALSE,VLOOKUP(C597,'Límites CartaControl'!$A$7:$H$13,4,FALSE),"")</f>
        <v/>
      </c>
      <c r="H597" s="14" t="str">
        <f>IF(OR(ISBLANK(B597),ISBLANK(C597))=FALSE,VLOOKUP(C597,'Límites CartaControl'!$A$7:$H$13,6,FALSE),"")</f>
        <v/>
      </c>
      <c r="I597" s="70" t="str">
        <f>IF(OR(ISBLANK(B597),ISBLANK(C597))=FALSE,VLOOKUP(C597,'Límites CartaControl'!$A$7:$H$13,7,FALSE),"")</f>
        <v/>
      </c>
      <c r="J597" s="48"/>
      <c r="K597" s="103"/>
      <c r="L597" s="83"/>
      <c r="M597" s="120"/>
    </row>
    <row r="598" spans="1:13" x14ac:dyDescent="0.25">
      <c r="A598" s="43">
        <v>588</v>
      </c>
      <c r="B598" s="78"/>
      <c r="C598" s="48"/>
      <c r="D598" s="48"/>
      <c r="E598" s="14" t="str">
        <f>IF(OR(ISBLANK(B598),ISBLANK(C598))=FALSE,VLOOKUP(C598,'Límites CartaControl'!$A$7:$H$13,2,FALSE),"")</f>
        <v/>
      </c>
      <c r="F598" s="14" t="str">
        <f>IF(OR(ISBLANK(B598),ISBLANK(C598))=FALSE,VLOOKUP(C598,'Límites CartaControl'!$A$7:$H$13,3,FALSE),"")</f>
        <v/>
      </c>
      <c r="G598" s="14" t="str">
        <f>IF(OR(ISBLANK(B598),ISBLANK(C598))=FALSE,VLOOKUP(C598,'Límites CartaControl'!$A$7:$H$13,4,FALSE),"")</f>
        <v/>
      </c>
      <c r="H598" s="14" t="str">
        <f>IF(OR(ISBLANK(B598),ISBLANK(C598))=FALSE,VLOOKUP(C598,'Límites CartaControl'!$A$7:$H$13,6,FALSE),"")</f>
        <v/>
      </c>
      <c r="I598" s="70" t="str">
        <f>IF(OR(ISBLANK(B598),ISBLANK(C598))=FALSE,VLOOKUP(C598,'Límites CartaControl'!$A$7:$H$13,7,FALSE),"")</f>
        <v/>
      </c>
      <c r="J598" s="48"/>
      <c r="K598" s="103"/>
      <c r="L598" s="83"/>
      <c r="M598" s="120"/>
    </row>
    <row r="599" spans="1:13" x14ac:dyDescent="0.25">
      <c r="A599" s="43">
        <v>589</v>
      </c>
      <c r="B599" s="78"/>
      <c r="C599" s="48"/>
      <c r="D599" s="48"/>
      <c r="E599" s="14" t="str">
        <f>IF(OR(ISBLANK(B599),ISBLANK(C599))=FALSE,VLOOKUP(C599,'Límites CartaControl'!$A$7:$H$13,2,FALSE),"")</f>
        <v/>
      </c>
      <c r="F599" s="14" t="str">
        <f>IF(OR(ISBLANK(B599),ISBLANK(C599))=FALSE,VLOOKUP(C599,'Límites CartaControl'!$A$7:$H$13,3,FALSE),"")</f>
        <v/>
      </c>
      <c r="G599" s="14" t="str">
        <f>IF(OR(ISBLANK(B599),ISBLANK(C599))=FALSE,VLOOKUP(C599,'Límites CartaControl'!$A$7:$H$13,4,FALSE),"")</f>
        <v/>
      </c>
      <c r="H599" s="14" t="str">
        <f>IF(OR(ISBLANK(B599),ISBLANK(C599))=FALSE,VLOOKUP(C599,'Límites CartaControl'!$A$7:$H$13,6,FALSE),"")</f>
        <v/>
      </c>
      <c r="I599" s="70" t="str">
        <f>IF(OR(ISBLANK(B599),ISBLANK(C599))=FALSE,VLOOKUP(C599,'Límites CartaControl'!$A$7:$H$13,7,FALSE),"")</f>
        <v/>
      </c>
      <c r="J599" s="48"/>
      <c r="K599" s="103"/>
      <c r="L599" s="83"/>
      <c r="M599" s="120"/>
    </row>
    <row r="600" spans="1:13" x14ac:dyDescent="0.25">
      <c r="A600" s="43">
        <v>590</v>
      </c>
      <c r="B600" s="78"/>
      <c r="C600" s="48"/>
      <c r="D600" s="48"/>
      <c r="E600" s="14" t="str">
        <f>IF(OR(ISBLANK(B600),ISBLANK(C600))=FALSE,VLOOKUP(C600,'Límites CartaControl'!$A$7:$H$13,2,FALSE),"")</f>
        <v/>
      </c>
      <c r="F600" s="14" t="str">
        <f>IF(OR(ISBLANK(B600),ISBLANK(C600))=FALSE,VLOOKUP(C600,'Límites CartaControl'!$A$7:$H$13,3,FALSE),"")</f>
        <v/>
      </c>
      <c r="G600" s="14" t="str">
        <f>IF(OR(ISBLANK(B600),ISBLANK(C600))=FALSE,VLOOKUP(C600,'Límites CartaControl'!$A$7:$H$13,4,FALSE),"")</f>
        <v/>
      </c>
      <c r="H600" s="14" t="str">
        <f>IF(OR(ISBLANK(B600),ISBLANK(C600))=FALSE,VLOOKUP(C600,'Límites CartaControl'!$A$7:$H$13,6,FALSE),"")</f>
        <v/>
      </c>
      <c r="I600" s="70" t="str">
        <f>IF(OR(ISBLANK(B600),ISBLANK(C600))=FALSE,VLOOKUP(C600,'Límites CartaControl'!$A$7:$H$13,7,FALSE),"")</f>
        <v/>
      </c>
      <c r="J600" s="48"/>
      <c r="K600" s="103"/>
      <c r="L600" s="83"/>
      <c r="M600" s="120"/>
    </row>
    <row r="601" spans="1:13" x14ac:dyDescent="0.25">
      <c r="A601" s="43">
        <v>591</v>
      </c>
      <c r="B601" s="78"/>
      <c r="C601" s="48"/>
      <c r="D601" s="48"/>
      <c r="E601" s="14" t="str">
        <f>IF(OR(ISBLANK(B601),ISBLANK(C601))=FALSE,VLOOKUP(C601,'Límites CartaControl'!$A$7:$H$13,2,FALSE),"")</f>
        <v/>
      </c>
      <c r="F601" s="14" t="str">
        <f>IF(OR(ISBLANK(B601),ISBLANK(C601))=FALSE,VLOOKUP(C601,'Límites CartaControl'!$A$7:$H$13,3,FALSE),"")</f>
        <v/>
      </c>
      <c r="G601" s="14" t="str">
        <f>IF(OR(ISBLANK(B601),ISBLANK(C601))=FALSE,VLOOKUP(C601,'Límites CartaControl'!$A$7:$H$13,4,FALSE),"")</f>
        <v/>
      </c>
      <c r="H601" s="14" t="str">
        <f>IF(OR(ISBLANK(B601),ISBLANK(C601))=FALSE,VLOOKUP(C601,'Límites CartaControl'!$A$7:$H$13,6,FALSE),"")</f>
        <v/>
      </c>
      <c r="I601" s="70" t="str">
        <f>IF(OR(ISBLANK(B601),ISBLANK(C601))=FALSE,VLOOKUP(C601,'Límites CartaControl'!$A$7:$H$13,7,FALSE),"")</f>
        <v/>
      </c>
      <c r="J601" s="48"/>
      <c r="K601" s="103"/>
      <c r="L601" s="83"/>
      <c r="M601" s="120"/>
    </row>
    <row r="602" spans="1:13" x14ac:dyDescent="0.25">
      <c r="A602" s="43">
        <v>592</v>
      </c>
      <c r="B602" s="78"/>
      <c r="C602" s="48"/>
      <c r="D602" s="48"/>
      <c r="E602" s="14" t="str">
        <f>IF(OR(ISBLANK(B602),ISBLANK(C602))=FALSE,VLOOKUP(C602,'Límites CartaControl'!$A$7:$H$13,2,FALSE),"")</f>
        <v/>
      </c>
      <c r="F602" s="14" t="str">
        <f>IF(OR(ISBLANK(B602),ISBLANK(C602))=FALSE,VLOOKUP(C602,'Límites CartaControl'!$A$7:$H$13,3,FALSE),"")</f>
        <v/>
      </c>
      <c r="G602" s="14" t="str">
        <f>IF(OR(ISBLANK(B602),ISBLANK(C602))=FALSE,VLOOKUP(C602,'Límites CartaControl'!$A$7:$H$13,4,FALSE),"")</f>
        <v/>
      </c>
      <c r="H602" s="14" t="str">
        <f>IF(OR(ISBLANK(B602),ISBLANK(C602))=FALSE,VLOOKUP(C602,'Límites CartaControl'!$A$7:$H$13,6,FALSE),"")</f>
        <v/>
      </c>
      <c r="I602" s="70" t="str">
        <f>IF(OR(ISBLANK(B602),ISBLANK(C602))=FALSE,VLOOKUP(C602,'Límites CartaControl'!$A$7:$H$13,7,FALSE),"")</f>
        <v/>
      </c>
      <c r="J602" s="48"/>
      <c r="K602" s="103"/>
      <c r="L602" s="83"/>
      <c r="M602" s="120"/>
    </row>
    <row r="603" spans="1:13" x14ac:dyDescent="0.25">
      <c r="A603" s="43">
        <v>593</v>
      </c>
      <c r="B603" s="78"/>
      <c r="C603" s="48"/>
      <c r="D603" s="48"/>
      <c r="E603" s="14" t="str">
        <f>IF(OR(ISBLANK(B603),ISBLANK(C603))=FALSE,VLOOKUP(C603,'Límites CartaControl'!$A$7:$H$13,2,FALSE),"")</f>
        <v/>
      </c>
      <c r="F603" s="14" t="str">
        <f>IF(OR(ISBLANK(B603),ISBLANK(C603))=FALSE,VLOOKUP(C603,'Límites CartaControl'!$A$7:$H$13,3,FALSE),"")</f>
        <v/>
      </c>
      <c r="G603" s="14" t="str">
        <f>IF(OR(ISBLANK(B603),ISBLANK(C603))=FALSE,VLOOKUP(C603,'Límites CartaControl'!$A$7:$H$13,4,FALSE),"")</f>
        <v/>
      </c>
      <c r="H603" s="14" t="str">
        <f>IF(OR(ISBLANK(B603),ISBLANK(C603))=FALSE,VLOOKUP(C603,'Límites CartaControl'!$A$7:$H$13,6,FALSE),"")</f>
        <v/>
      </c>
      <c r="I603" s="70" t="str">
        <f>IF(OR(ISBLANK(B603),ISBLANK(C603))=FALSE,VLOOKUP(C603,'Límites CartaControl'!$A$7:$H$13,7,FALSE),"")</f>
        <v/>
      </c>
      <c r="J603" s="48"/>
      <c r="K603" s="103"/>
      <c r="L603" s="83"/>
      <c r="M603" s="120"/>
    </row>
    <row r="604" spans="1:13" x14ac:dyDescent="0.25">
      <c r="A604" s="43">
        <v>594</v>
      </c>
      <c r="B604" s="78"/>
      <c r="C604" s="48"/>
      <c r="D604" s="48"/>
      <c r="E604" s="14" t="str">
        <f>IF(OR(ISBLANK(B604),ISBLANK(C604))=FALSE,VLOOKUP(C604,'Límites CartaControl'!$A$7:$H$13,2,FALSE),"")</f>
        <v/>
      </c>
      <c r="F604" s="14" t="str">
        <f>IF(OR(ISBLANK(B604),ISBLANK(C604))=FALSE,VLOOKUP(C604,'Límites CartaControl'!$A$7:$H$13,3,FALSE),"")</f>
        <v/>
      </c>
      <c r="G604" s="14" t="str">
        <f>IF(OR(ISBLANK(B604),ISBLANK(C604))=FALSE,VLOOKUP(C604,'Límites CartaControl'!$A$7:$H$13,4,FALSE),"")</f>
        <v/>
      </c>
      <c r="H604" s="14" t="str">
        <f>IF(OR(ISBLANK(B604),ISBLANK(C604))=FALSE,VLOOKUP(C604,'Límites CartaControl'!$A$7:$H$13,6,FALSE),"")</f>
        <v/>
      </c>
      <c r="I604" s="70" t="str">
        <f>IF(OR(ISBLANK(B604),ISBLANK(C604))=FALSE,VLOOKUP(C604,'Límites CartaControl'!$A$7:$H$13,7,FALSE),"")</f>
        <v/>
      </c>
      <c r="J604" s="48"/>
      <c r="K604" s="103"/>
      <c r="L604" s="83"/>
      <c r="M604" s="120"/>
    </row>
    <row r="605" spans="1:13" x14ac:dyDescent="0.25">
      <c r="A605" s="43">
        <v>595</v>
      </c>
      <c r="B605" s="78"/>
      <c r="C605" s="48"/>
      <c r="D605" s="48"/>
      <c r="E605" s="14" t="str">
        <f>IF(OR(ISBLANK(B605),ISBLANK(C605))=FALSE,VLOOKUP(C605,'Límites CartaControl'!$A$7:$H$13,2,FALSE),"")</f>
        <v/>
      </c>
      <c r="F605" s="14" t="str">
        <f>IF(OR(ISBLANK(B605),ISBLANK(C605))=FALSE,VLOOKUP(C605,'Límites CartaControl'!$A$7:$H$13,3,FALSE),"")</f>
        <v/>
      </c>
      <c r="G605" s="14" t="str">
        <f>IF(OR(ISBLANK(B605),ISBLANK(C605))=FALSE,VLOOKUP(C605,'Límites CartaControl'!$A$7:$H$13,4,FALSE),"")</f>
        <v/>
      </c>
      <c r="H605" s="14" t="str">
        <f>IF(OR(ISBLANK(B605),ISBLANK(C605))=FALSE,VLOOKUP(C605,'Límites CartaControl'!$A$7:$H$13,6,FALSE),"")</f>
        <v/>
      </c>
      <c r="I605" s="70" t="str">
        <f>IF(OR(ISBLANK(B605),ISBLANK(C605))=FALSE,VLOOKUP(C605,'Límites CartaControl'!$A$7:$H$13,7,FALSE),"")</f>
        <v/>
      </c>
      <c r="J605" s="48"/>
      <c r="K605" s="103"/>
      <c r="L605" s="83"/>
      <c r="M605" s="120"/>
    </row>
    <row r="606" spans="1:13" x14ac:dyDescent="0.25">
      <c r="A606" s="43">
        <v>596</v>
      </c>
      <c r="B606" s="78"/>
      <c r="C606" s="48"/>
      <c r="D606" s="48"/>
      <c r="E606" s="14" t="str">
        <f>IF(OR(ISBLANK(B606),ISBLANK(C606))=FALSE,VLOOKUP(C606,'Límites CartaControl'!$A$7:$H$13,2,FALSE),"")</f>
        <v/>
      </c>
      <c r="F606" s="14" t="str">
        <f>IF(OR(ISBLANK(B606),ISBLANK(C606))=FALSE,VLOOKUP(C606,'Límites CartaControl'!$A$7:$H$13,3,FALSE),"")</f>
        <v/>
      </c>
      <c r="G606" s="14" t="str">
        <f>IF(OR(ISBLANK(B606),ISBLANK(C606))=FALSE,VLOOKUP(C606,'Límites CartaControl'!$A$7:$H$13,4,FALSE),"")</f>
        <v/>
      </c>
      <c r="H606" s="14" t="str">
        <f>IF(OR(ISBLANK(B606),ISBLANK(C606))=FALSE,VLOOKUP(C606,'Límites CartaControl'!$A$7:$H$13,6,FALSE),"")</f>
        <v/>
      </c>
      <c r="I606" s="70" t="str">
        <f>IF(OR(ISBLANK(B606),ISBLANK(C606))=FALSE,VLOOKUP(C606,'Límites CartaControl'!$A$7:$H$13,7,FALSE),"")</f>
        <v/>
      </c>
      <c r="J606" s="48"/>
      <c r="K606" s="103"/>
      <c r="L606" s="83"/>
      <c r="M606" s="120"/>
    </row>
    <row r="607" spans="1:13" x14ac:dyDescent="0.25">
      <c r="A607" s="43">
        <v>597</v>
      </c>
      <c r="B607" s="78"/>
      <c r="C607" s="48"/>
      <c r="D607" s="48"/>
      <c r="E607" s="14" t="str">
        <f>IF(OR(ISBLANK(B607),ISBLANK(C607))=FALSE,VLOOKUP(C607,'Límites CartaControl'!$A$7:$H$13,2,FALSE),"")</f>
        <v/>
      </c>
      <c r="F607" s="14" t="str">
        <f>IF(OR(ISBLANK(B607),ISBLANK(C607))=FALSE,VLOOKUP(C607,'Límites CartaControl'!$A$7:$H$13,3,FALSE),"")</f>
        <v/>
      </c>
      <c r="G607" s="14" t="str">
        <f>IF(OR(ISBLANK(B607),ISBLANK(C607))=FALSE,VLOOKUP(C607,'Límites CartaControl'!$A$7:$H$13,4,FALSE),"")</f>
        <v/>
      </c>
      <c r="H607" s="14" t="str">
        <f>IF(OR(ISBLANK(B607),ISBLANK(C607))=FALSE,VLOOKUP(C607,'Límites CartaControl'!$A$7:$H$13,6,FALSE),"")</f>
        <v/>
      </c>
      <c r="I607" s="70" t="str">
        <f>IF(OR(ISBLANK(B607),ISBLANK(C607))=FALSE,VLOOKUP(C607,'Límites CartaControl'!$A$7:$H$13,7,FALSE),"")</f>
        <v/>
      </c>
      <c r="J607" s="48"/>
      <c r="K607" s="103"/>
      <c r="L607" s="83"/>
      <c r="M607" s="120"/>
    </row>
    <row r="608" spans="1:13" x14ac:dyDescent="0.25">
      <c r="A608" s="43">
        <v>598</v>
      </c>
      <c r="B608" s="78"/>
      <c r="C608" s="48"/>
      <c r="D608" s="48"/>
      <c r="E608" s="14" t="str">
        <f>IF(OR(ISBLANK(B608),ISBLANK(C608))=FALSE,VLOOKUP(C608,'Límites CartaControl'!$A$7:$H$13,2,FALSE),"")</f>
        <v/>
      </c>
      <c r="F608" s="14" t="str">
        <f>IF(OR(ISBLANK(B608),ISBLANK(C608))=FALSE,VLOOKUP(C608,'Límites CartaControl'!$A$7:$H$13,3,FALSE),"")</f>
        <v/>
      </c>
      <c r="G608" s="14" t="str">
        <f>IF(OR(ISBLANK(B608),ISBLANK(C608))=FALSE,VLOOKUP(C608,'Límites CartaControl'!$A$7:$H$13,4,FALSE),"")</f>
        <v/>
      </c>
      <c r="H608" s="14" t="str">
        <f>IF(OR(ISBLANK(B608),ISBLANK(C608))=FALSE,VLOOKUP(C608,'Límites CartaControl'!$A$7:$H$13,6,FALSE),"")</f>
        <v/>
      </c>
      <c r="I608" s="70" t="str">
        <f>IF(OR(ISBLANK(B608),ISBLANK(C608))=FALSE,VLOOKUP(C608,'Límites CartaControl'!$A$7:$H$13,7,FALSE),"")</f>
        <v/>
      </c>
      <c r="J608" s="48"/>
      <c r="K608" s="103"/>
      <c r="L608" s="83"/>
      <c r="M608" s="120"/>
    </row>
    <row r="609" spans="1:13" x14ac:dyDescent="0.25">
      <c r="A609" s="43">
        <v>599</v>
      </c>
      <c r="B609" s="78"/>
      <c r="C609" s="48"/>
      <c r="D609" s="48"/>
      <c r="E609" s="14" t="str">
        <f>IF(OR(ISBLANK(B609),ISBLANK(C609))=FALSE,VLOOKUP(C609,'Límites CartaControl'!$A$7:$H$13,2,FALSE),"")</f>
        <v/>
      </c>
      <c r="F609" s="14" t="str">
        <f>IF(OR(ISBLANK(B609),ISBLANK(C609))=FALSE,VLOOKUP(C609,'Límites CartaControl'!$A$7:$H$13,3,FALSE),"")</f>
        <v/>
      </c>
      <c r="G609" s="14" t="str">
        <f>IF(OR(ISBLANK(B609),ISBLANK(C609))=FALSE,VLOOKUP(C609,'Límites CartaControl'!$A$7:$H$13,4,FALSE),"")</f>
        <v/>
      </c>
      <c r="H609" s="14" t="str">
        <f>IF(OR(ISBLANK(B609),ISBLANK(C609))=FALSE,VLOOKUP(C609,'Límites CartaControl'!$A$7:$H$13,6,FALSE),"")</f>
        <v/>
      </c>
      <c r="I609" s="70" t="str">
        <f>IF(OR(ISBLANK(B609),ISBLANK(C609))=FALSE,VLOOKUP(C609,'Límites CartaControl'!$A$7:$H$13,7,FALSE),"")</f>
        <v/>
      </c>
      <c r="J609" s="48"/>
      <c r="K609" s="103"/>
      <c r="L609" s="83"/>
      <c r="M609" s="120"/>
    </row>
    <row r="610" spans="1:13" x14ac:dyDescent="0.25">
      <c r="A610" s="43">
        <v>600</v>
      </c>
      <c r="B610" s="78"/>
      <c r="C610" s="48"/>
      <c r="D610" s="48"/>
      <c r="E610" s="14" t="str">
        <f>IF(OR(ISBLANK(B610),ISBLANK(C610))=FALSE,VLOOKUP(C610,'Límites CartaControl'!$A$7:$H$13,2,FALSE),"")</f>
        <v/>
      </c>
      <c r="F610" s="14" t="str">
        <f>IF(OR(ISBLANK(B610),ISBLANK(C610))=FALSE,VLOOKUP(C610,'Límites CartaControl'!$A$7:$H$13,3,FALSE),"")</f>
        <v/>
      </c>
      <c r="G610" s="14" t="str">
        <f>IF(OR(ISBLANK(B610),ISBLANK(C610))=FALSE,VLOOKUP(C610,'Límites CartaControl'!$A$7:$H$13,4,FALSE),"")</f>
        <v/>
      </c>
      <c r="H610" s="14" t="str">
        <f>IF(OR(ISBLANK(B610),ISBLANK(C610))=FALSE,VLOOKUP(C610,'Límites CartaControl'!$A$7:$H$13,6,FALSE),"")</f>
        <v/>
      </c>
      <c r="I610" s="70" t="str">
        <f>IF(OR(ISBLANK(B610),ISBLANK(C610))=FALSE,VLOOKUP(C610,'Límites CartaControl'!$A$7:$H$13,7,FALSE),"")</f>
        <v/>
      </c>
      <c r="J610" s="48"/>
      <c r="K610" s="103"/>
      <c r="L610" s="83"/>
      <c r="M610" s="120"/>
    </row>
    <row r="611" spans="1:13" x14ac:dyDescent="0.25">
      <c r="A611" s="43">
        <v>601</v>
      </c>
      <c r="B611" s="78"/>
      <c r="C611" s="48"/>
      <c r="D611" s="48"/>
      <c r="E611" s="14" t="str">
        <f>IF(OR(ISBLANK(B611),ISBLANK(C611))=FALSE,VLOOKUP(C611,'Límites CartaControl'!$A$7:$H$13,2,FALSE),"")</f>
        <v/>
      </c>
      <c r="F611" s="14" t="str">
        <f>IF(OR(ISBLANK(B611),ISBLANK(C611))=FALSE,VLOOKUP(C611,'Límites CartaControl'!$A$7:$H$13,3,FALSE),"")</f>
        <v/>
      </c>
      <c r="G611" s="14" t="str">
        <f>IF(OR(ISBLANK(B611),ISBLANK(C611))=FALSE,VLOOKUP(C611,'Límites CartaControl'!$A$7:$H$13,4,FALSE),"")</f>
        <v/>
      </c>
      <c r="H611" s="14" t="str">
        <f>IF(OR(ISBLANK(B611),ISBLANK(C611))=FALSE,VLOOKUP(C611,'Límites CartaControl'!$A$7:$H$13,6,FALSE),"")</f>
        <v/>
      </c>
      <c r="I611" s="70" t="str">
        <f>IF(OR(ISBLANK(B611),ISBLANK(C611))=FALSE,VLOOKUP(C611,'Límites CartaControl'!$A$7:$H$13,7,FALSE),"")</f>
        <v/>
      </c>
      <c r="J611" s="48"/>
      <c r="K611" s="103"/>
      <c r="L611" s="83"/>
      <c r="M611" s="120"/>
    </row>
    <row r="612" spans="1:13" x14ac:dyDescent="0.25">
      <c r="A612" s="43">
        <v>602</v>
      </c>
      <c r="B612" s="78"/>
      <c r="C612" s="48"/>
      <c r="D612" s="48"/>
      <c r="E612" s="14" t="str">
        <f>IF(OR(ISBLANK(B612),ISBLANK(C612))=FALSE,VLOOKUP(C612,'Límites CartaControl'!$A$7:$H$13,2,FALSE),"")</f>
        <v/>
      </c>
      <c r="F612" s="14" t="str">
        <f>IF(OR(ISBLANK(B612),ISBLANK(C612))=FALSE,VLOOKUP(C612,'Límites CartaControl'!$A$7:$H$13,3,FALSE),"")</f>
        <v/>
      </c>
      <c r="G612" s="14" t="str">
        <f>IF(OR(ISBLANK(B612),ISBLANK(C612))=FALSE,VLOOKUP(C612,'Límites CartaControl'!$A$7:$H$13,4,FALSE),"")</f>
        <v/>
      </c>
      <c r="H612" s="14" t="str">
        <f>IF(OR(ISBLANK(B612),ISBLANK(C612))=FALSE,VLOOKUP(C612,'Límites CartaControl'!$A$7:$H$13,6,FALSE),"")</f>
        <v/>
      </c>
      <c r="I612" s="70" t="str">
        <f>IF(OR(ISBLANK(B612),ISBLANK(C612))=FALSE,VLOOKUP(C612,'Límites CartaControl'!$A$7:$H$13,7,FALSE),"")</f>
        <v/>
      </c>
      <c r="J612" s="48"/>
      <c r="K612" s="103"/>
      <c r="L612" s="83"/>
      <c r="M612" s="120"/>
    </row>
    <row r="613" spans="1:13" x14ac:dyDescent="0.25">
      <c r="A613" s="43">
        <v>603</v>
      </c>
      <c r="B613" s="78"/>
      <c r="C613" s="48"/>
      <c r="D613" s="48"/>
      <c r="E613" s="14" t="str">
        <f>IF(OR(ISBLANK(B613),ISBLANK(C613))=FALSE,VLOOKUP(C613,'Límites CartaControl'!$A$7:$H$13,2,FALSE),"")</f>
        <v/>
      </c>
      <c r="F613" s="14" t="str">
        <f>IF(OR(ISBLANK(B613),ISBLANK(C613))=FALSE,VLOOKUP(C613,'Límites CartaControl'!$A$7:$H$13,3,FALSE),"")</f>
        <v/>
      </c>
      <c r="G613" s="14" t="str">
        <f>IF(OR(ISBLANK(B613),ISBLANK(C613))=FALSE,VLOOKUP(C613,'Límites CartaControl'!$A$7:$H$13,4,FALSE),"")</f>
        <v/>
      </c>
      <c r="H613" s="14" t="str">
        <f>IF(OR(ISBLANK(B613),ISBLANK(C613))=FALSE,VLOOKUP(C613,'Límites CartaControl'!$A$7:$H$13,6,FALSE),"")</f>
        <v/>
      </c>
      <c r="I613" s="70" t="str">
        <f>IF(OR(ISBLANK(B613),ISBLANK(C613))=FALSE,VLOOKUP(C613,'Límites CartaControl'!$A$7:$H$13,7,FALSE),"")</f>
        <v/>
      </c>
      <c r="J613" s="48"/>
      <c r="K613" s="103"/>
      <c r="L613" s="83"/>
      <c r="M613" s="120"/>
    </row>
    <row r="614" spans="1:13" x14ac:dyDescent="0.25">
      <c r="A614" s="43">
        <v>604</v>
      </c>
      <c r="B614" s="78"/>
      <c r="C614" s="48"/>
      <c r="D614" s="48"/>
      <c r="E614" s="14" t="str">
        <f>IF(OR(ISBLANK(B614),ISBLANK(C614))=FALSE,VLOOKUP(C614,'Límites CartaControl'!$A$7:$H$13,2,FALSE),"")</f>
        <v/>
      </c>
      <c r="F614" s="14" t="str">
        <f>IF(OR(ISBLANK(B614),ISBLANK(C614))=FALSE,VLOOKUP(C614,'Límites CartaControl'!$A$7:$H$13,3,FALSE),"")</f>
        <v/>
      </c>
      <c r="G614" s="14" t="str">
        <f>IF(OR(ISBLANK(B614),ISBLANK(C614))=FALSE,VLOOKUP(C614,'Límites CartaControl'!$A$7:$H$13,4,FALSE),"")</f>
        <v/>
      </c>
      <c r="H614" s="14" t="str">
        <f>IF(OR(ISBLANK(B614),ISBLANK(C614))=FALSE,VLOOKUP(C614,'Límites CartaControl'!$A$7:$H$13,6,FALSE),"")</f>
        <v/>
      </c>
      <c r="I614" s="70" t="str">
        <f>IF(OR(ISBLANK(B614),ISBLANK(C614))=FALSE,VLOOKUP(C614,'Límites CartaControl'!$A$7:$H$13,7,FALSE),"")</f>
        <v/>
      </c>
      <c r="J614" s="48"/>
      <c r="K614" s="103"/>
      <c r="L614" s="83"/>
      <c r="M614" s="120"/>
    </row>
    <row r="615" spans="1:13" x14ac:dyDescent="0.25">
      <c r="A615" s="43">
        <v>605</v>
      </c>
      <c r="B615" s="78"/>
      <c r="C615" s="48"/>
      <c r="D615" s="48"/>
      <c r="E615" s="14" t="str">
        <f>IF(OR(ISBLANK(B615),ISBLANK(C615))=FALSE,VLOOKUP(C615,'Límites CartaControl'!$A$7:$H$13,2,FALSE),"")</f>
        <v/>
      </c>
      <c r="F615" s="14" t="str">
        <f>IF(OR(ISBLANK(B615),ISBLANK(C615))=FALSE,VLOOKUP(C615,'Límites CartaControl'!$A$7:$H$13,3,FALSE),"")</f>
        <v/>
      </c>
      <c r="G615" s="14" t="str">
        <f>IF(OR(ISBLANK(B615),ISBLANK(C615))=FALSE,VLOOKUP(C615,'Límites CartaControl'!$A$7:$H$13,4,FALSE),"")</f>
        <v/>
      </c>
      <c r="H615" s="14" t="str">
        <f>IF(OR(ISBLANK(B615),ISBLANK(C615))=FALSE,VLOOKUP(C615,'Límites CartaControl'!$A$7:$H$13,6,FALSE),"")</f>
        <v/>
      </c>
      <c r="I615" s="70" t="str">
        <f>IF(OR(ISBLANK(B615),ISBLANK(C615))=FALSE,VLOOKUP(C615,'Límites CartaControl'!$A$7:$H$13,7,FALSE),"")</f>
        <v/>
      </c>
      <c r="J615" s="48"/>
      <c r="K615" s="103"/>
      <c r="L615" s="83"/>
      <c r="M615" s="120"/>
    </row>
    <row r="616" spans="1:13" x14ac:dyDescent="0.25">
      <c r="A616" s="43">
        <v>606</v>
      </c>
      <c r="B616" s="78"/>
      <c r="C616" s="48"/>
      <c r="D616" s="48"/>
      <c r="E616" s="14" t="str">
        <f>IF(OR(ISBLANK(B616),ISBLANK(C616))=FALSE,VLOOKUP(C616,'Límites CartaControl'!$A$7:$H$13,2,FALSE),"")</f>
        <v/>
      </c>
      <c r="F616" s="14" t="str">
        <f>IF(OR(ISBLANK(B616),ISBLANK(C616))=FALSE,VLOOKUP(C616,'Límites CartaControl'!$A$7:$H$13,3,FALSE),"")</f>
        <v/>
      </c>
      <c r="G616" s="14" t="str">
        <f>IF(OR(ISBLANK(B616),ISBLANK(C616))=FALSE,VLOOKUP(C616,'Límites CartaControl'!$A$7:$H$13,4,FALSE),"")</f>
        <v/>
      </c>
      <c r="H616" s="14" t="str">
        <f>IF(OR(ISBLANK(B616),ISBLANK(C616))=FALSE,VLOOKUP(C616,'Límites CartaControl'!$A$7:$H$13,6,FALSE),"")</f>
        <v/>
      </c>
      <c r="I616" s="70" t="str">
        <f>IF(OR(ISBLANK(B616),ISBLANK(C616))=FALSE,VLOOKUP(C616,'Límites CartaControl'!$A$7:$H$13,7,FALSE),"")</f>
        <v/>
      </c>
      <c r="J616" s="48"/>
      <c r="K616" s="103"/>
      <c r="L616" s="83"/>
      <c r="M616" s="120"/>
    </row>
    <row r="617" spans="1:13" x14ac:dyDescent="0.25">
      <c r="A617" s="43">
        <v>607</v>
      </c>
      <c r="B617" s="78"/>
      <c r="C617" s="48"/>
      <c r="D617" s="48"/>
      <c r="E617" s="14" t="str">
        <f>IF(OR(ISBLANK(B617),ISBLANK(C617))=FALSE,VLOOKUP(C617,'Límites CartaControl'!$A$7:$H$13,2,FALSE),"")</f>
        <v/>
      </c>
      <c r="F617" s="14" t="str">
        <f>IF(OR(ISBLANK(B617),ISBLANK(C617))=FALSE,VLOOKUP(C617,'Límites CartaControl'!$A$7:$H$13,3,FALSE),"")</f>
        <v/>
      </c>
      <c r="G617" s="14" t="str">
        <f>IF(OR(ISBLANK(B617),ISBLANK(C617))=FALSE,VLOOKUP(C617,'Límites CartaControl'!$A$7:$H$13,4,FALSE),"")</f>
        <v/>
      </c>
      <c r="H617" s="14" t="str">
        <f>IF(OR(ISBLANK(B617),ISBLANK(C617))=FALSE,VLOOKUP(C617,'Límites CartaControl'!$A$7:$H$13,6,FALSE),"")</f>
        <v/>
      </c>
      <c r="I617" s="70" t="str">
        <f>IF(OR(ISBLANK(B617),ISBLANK(C617))=FALSE,VLOOKUP(C617,'Límites CartaControl'!$A$7:$H$13,7,FALSE),"")</f>
        <v/>
      </c>
      <c r="J617" s="48"/>
      <c r="K617" s="103"/>
      <c r="L617" s="83"/>
      <c r="M617" s="120"/>
    </row>
    <row r="618" spans="1:13" x14ac:dyDescent="0.25">
      <c r="A618" s="43">
        <v>608</v>
      </c>
      <c r="B618" s="78"/>
      <c r="C618" s="48"/>
      <c r="D618" s="48"/>
      <c r="E618" s="14" t="str">
        <f>IF(OR(ISBLANK(B618),ISBLANK(C618))=FALSE,VLOOKUP(C618,'Límites CartaControl'!$A$7:$H$13,2,FALSE),"")</f>
        <v/>
      </c>
      <c r="F618" s="14" t="str">
        <f>IF(OR(ISBLANK(B618),ISBLANK(C618))=FALSE,VLOOKUP(C618,'Límites CartaControl'!$A$7:$H$13,3,FALSE),"")</f>
        <v/>
      </c>
      <c r="G618" s="14" t="str">
        <f>IF(OR(ISBLANK(B618),ISBLANK(C618))=FALSE,VLOOKUP(C618,'Límites CartaControl'!$A$7:$H$13,4,FALSE),"")</f>
        <v/>
      </c>
      <c r="H618" s="14" t="str">
        <f>IF(OR(ISBLANK(B618),ISBLANK(C618))=FALSE,VLOOKUP(C618,'Límites CartaControl'!$A$7:$H$13,6,FALSE),"")</f>
        <v/>
      </c>
      <c r="I618" s="70" t="str">
        <f>IF(OR(ISBLANK(B618),ISBLANK(C618))=FALSE,VLOOKUP(C618,'Límites CartaControl'!$A$7:$H$13,7,FALSE),"")</f>
        <v/>
      </c>
      <c r="J618" s="48"/>
      <c r="K618" s="103"/>
      <c r="L618" s="83"/>
      <c r="M618" s="120"/>
    </row>
    <row r="619" spans="1:13" x14ac:dyDescent="0.25">
      <c r="A619" s="43">
        <v>609</v>
      </c>
      <c r="B619" s="78"/>
      <c r="C619" s="48"/>
      <c r="D619" s="48"/>
      <c r="E619" s="14" t="str">
        <f>IF(OR(ISBLANK(B619),ISBLANK(C619))=FALSE,VLOOKUP(C619,'Límites CartaControl'!$A$7:$H$13,2,FALSE),"")</f>
        <v/>
      </c>
      <c r="F619" s="14" t="str">
        <f>IF(OR(ISBLANK(B619),ISBLANK(C619))=FALSE,VLOOKUP(C619,'Límites CartaControl'!$A$7:$H$13,3,FALSE),"")</f>
        <v/>
      </c>
      <c r="G619" s="14" t="str">
        <f>IF(OR(ISBLANK(B619),ISBLANK(C619))=FALSE,VLOOKUP(C619,'Límites CartaControl'!$A$7:$H$13,4,FALSE),"")</f>
        <v/>
      </c>
      <c r="H619" s="14" t="str">
        <f>IF(OR(ISBLANK(B619),ISBLANK(C619))=FALSE,VLOOKUP(C619,'Límites CartaControl'!$A$7:$H$13,6,FALSE),"")</f>
        <v/>
      </c>
      <c r="I619" s="70" t="str">
        <f>IF(OR(ISBLANK(B619),ISBLANK(C619))=FALSE,VLOOKUP(C619,'Límites CartaControl'!$A$7:$H$13,7,FALSE),"")</f>
        <v/>
      </c>
      <c r="J619" s="48"/>
      <c r="K619" s="103"/>
      <c r="L619" s="83"/>
      <c r="M619" s="120"/>
    </row>
    <row r="620" spans="1:13" x14ac:dyDescent="0.25">
      <c r="A620" s="43">
        <v>610</v>
      </c>
      <c r="B620" s="78"/>
      <c r="C620" s="48"/>
      <c r="D620" s="48"/>
      <c r="E620" s="14" t="str">
        <f>IF(OR(ISBLANK(B620),ISBLANK(C620))=FALSE,VLOOKUP(C620,'Límites CartaControl'!$A$7:$H$13,2,FALSE),"")</f>
        <v/>
      </c>
      <c r="F620" s="14" t="str">
        <f>IF(OR(ISBLANK(B620),ISBLANK(C620))=FALSE,VLOOKUP(C620,'Límites CartaControl'!$A$7:$H$13,3,FALSE),"")</f>
        <v/>
      </c>
      <c r="G620" s="14" t="str">
        <f>IF(OR(ISBLANK(B620),ISBLANK(C620))=FALSE,VLOOKUP(C620,'Límites CartaControl'!$A$7:$H$13,4,FALSE),"")</f>
        <v/>
      </c>
      <c r="H620" s="14" t="str">
        <f>IF(OR(ISBLANK(B620),ISBLANK(C620))=FALSE,VLOOKUP(C620,'Límites CartaControl'!$A$7:$H$13,6,FALSE),"")</f>
        <v/>
      </c>
      <c r="I620" s="70" t="str">
        <f>IF(OR(ISBLANK(B620),ISBLANK(C620))=FALSE,VLOOKUP(C620,'Límites CartaControl'!$A$7:$H$13,7,FALSE),"")</f>
        <v/>
      </c>
      <c r="J620" s="48"/>
      <c r="K620" s="103"/>
      <c r="L620" s="83"/>
      <c r="M620" s="120"/>
    </row>
    <row r="621" spans="1:13" x14ac:dyDescent="0.25">
      <c r="A621" s="43">
        <v>611</v>
      </c>
      <c r="B621" s="78"/>
      <c r="C621" s="48"/>
      <c r="D621" s="48"/>
      <c r="E621" s="14" t="str">
        <f>IF(OR(ISBLANK(B621),ISBLANK(C621))=FALSE,VLOOKUP(C621,'Límites CartaControl'!$A$7:$H$13,2,FALSE),"")</f>
        <v/>
      </c>
      <c r="F621" s="14" t="str">
        <f>IF(OR(ISBLANK(B621),ISBLANK(C621))=FALSE,VLOOKUP(C621,'Límites CartaControl'!$A$7:$H$13,3,FALSE),"")</f>
        <v/>
      </c>
      <c r="G621" s="14" t="str">
        <f>IF(OR(ISBLANK(B621),ISBLANK(C621))=FALSE,VLOOKUP(C621,'Límites CartaControl'!$A$7:$H$13,4,FALSE),"")</f>
        <v/>
      </c>
      <c r="H621" s="14" t="str">
        <f>IF(OR(ISBLANK(B621),ISBLANK(C621))=FALSE,VLOOKUP(C621,'Límites CartaControl'!$A$7:$H$13,6,FALSE),"")</f>
        <v/>
      </c>
      <c r="I621" s="70" t="str">
        <f>IF(OR(ISBLANK(B621),ISBLANK(C621))=FALSE,VLOOKUP(C621,'Límites CartaControl'!$A$7:$H$13,7,FALSE),"")</f>
        <v/>
      </c>
      <c r="J621" s="48"/>
      <c r="K621" s="103"/>
      <c r="L621" s="83"/>
      <c r="M621" s="120"/>
    </row>
    <row r="622" spans="1:13" x14ac:dyDescent="0.25">
      <c r="A622" s="43">
        <v>612</v>
      </c>
      <c r="B622" s="78"/>
      <c r="C622" s="48"/>
      <c r="D622" s="48"/>
      <c r="E622" s="14" t="str">
        <f>IF(OR(ISBLANK(B622),ISBLANK(C622))=FALSE,VLOOKUP(C622,'Límites CartaControl'!$A$7:$H$13,2,FALSE),"")</f>
        <v/>
      </c>
      <c r="F622" s="14" t="str">
        <f>IF(OR(ISBLANK(B622),ISBLANK(C622))=FALSE,VLOOKUP(C622,'Límites CartaControl'!$A$7:$H$13,3,FALSE),"")</f>
        <v/>
      </c>
      <c r="G622" s="14" t="str">
        <f>IF(OR(ISBLANK(B622),ISBLANK(C622))=FALSE,VLOOKUP(C622,'Límites CartaControl'!$A$7:$H$13,4,FALSE),"")</f>
        <v/>
      </c>
      <c r="H622" s="14" t="str">
        <f>IF(OR(ISBLANK(B622),ISBLANK(C622))=FALSE,VLOOKUP(C622,'Límites CartaControl'!$A$7:$H$13,6,FALSE),"")</f>
        <v/>
      </c>
      <c r="I622" s="70" t="str">
        <f>IF(OR(ISBLANK(B622),ISBLANK(C622))=FALSE,VLOOKUP(C622,'Límites CartaControl'!$A$7:$H$13,7,FALSE),"")</f>
        <v/>
      </c>
      <c r="J622" s="48"/>
      <c r="K622" s="103"/>
      <c r="L622" s="83"/>
      <c r="M622" s="120"/>
    </row>
    <row r="623" spans="1:13" x14ac:dyDescent="0.25">
      <c r="A623" s="43">
        <v>613</v>
      </c>
      <c r="B623" s="78"/>
      <c r="C623" s="48"/>
      <c r="D623" s="48"/>
      <c r="E623" s="14" t="str">
        <f>IF(OR(ISBLANK(B623),ISBLANK(C623))=FALSE,VLOOKUP(C623,'Límites CartaControl'!$A$7:$H$13,2,FALSE),"")</f>
        <v/>
      </c>
      <c r="F623" s="14" t="str">
        <f>IF(OR(ISBLANK(B623),ISBLANK(C623))=FALSE,VLOOKUP(C623,'Límites CartaControl'!$A$7:$H$13,3,FALSE),"")</f>
        <v/>
      </c>
      <c r="G623" s="14" t="str">
        <f>IF(OR(ISBLANK(B623),ISBLANK(C623))=FALSE,VLOOKUP(C623,'Límites CartaControl'!$A$7:$H$13,4,FALSE),"")</f>
        <v/>
      </c>
      <c r="H623" s="14" t="str">
        <f>IF(OR(ISBLANK(B623),ISBLANK(C623))=FALSE,VLOOKUP(C623,'Límites CartaControl'!$A$7:$H$13,6,FALSE),"")</f>
        <v/>
      </c>
      <c r="I623" s="70" t="str">
        <f>IF(OR(ISBLANK(B623),ISBLANK(C623))=FALSE,VLOOKUP(C623,'Límites CartaControl'!$A$7:$H$13,7,FALSE),"")</f>
        <v/>
      </c>
      <c r="J623" s="48"/>
      <c r="K623" s="103"/>
      <c r="L623" s="83"/>
      <c r="M623" s="120"/>
    </row>
    <row r="624" spans="1:13" x14ac:dyDescent="0.25">
      <c r="A624" s="43">
        <v>614</v>
      </c>
      <c r="B624" s="78"/>
      <c r="C624" s="48"/>
      <c r="D624" s="48"/>
      <c r="E624" s="14" t="str">
        <f>IF(OR(ISBLANK(B624),ISBLANK(C624))=FALSE,VLOOKUP(C624,'Límites CartaControl'!$A$7:$H$13,2,FALSE),"")</f>
        <v/>
      </c>
      <c r="F624" s="14" t="str">
        <f>IF(OR(ISBLANK(B624),ISBLANK(C624))=FALSE,VLOOKUP(C624,'Límites CartaControl'!$A$7:$H$13,3,FALSE),"")</f>
        <v/>
      </c>
      <c r="G624" s="14" t="str">
        <f>IF(OR(ISBLANK(B624),ISBLANK(C624))=FALSE,VLOOKUP(C624,'Límites CartaControl'!$A$7:$H$13,4,FALSE),"")</f>
        <v/>
      </c>
      <c r="H624" s="14" t="str">
        <f>IF(OR(ISBLANK(B624),ISBLANK(C624))=FALSE,VLOOKUP(C624,'Límites CartaControl'!$A$7:$H$13,6,FALSE),"")</f>
        <v/>
      </c>
      <c r="I624" s="70" t="str">
        <f>IF(OR(ISBLANK(B624),ISBLANK(C624))=FALSE,VLOOKUP(C624,'Límites CartaControl'!$A$7:$H$13,7,FALSE),"")</f>
        <v/>
      </c>
      <c r="J624" s="48"/>
      <c r="K624" s="103"/>
      <c r="L624" s="83"/>
      <c r="M624" s="120"/>
    </row>
    <row r="625" spans="1:13" x14ac:dyDescent="0.25">
      <c r="A625" s="43">
        <v>615</v>
      </c>
      <c r="B625" s="78"/>
      <c r="C625" s="48"/>
      <c r="D625" s="48"/>
      <c r="E625" s="14" t="str">
        <f>IF(OR(ISBLANK(B625),ISBLANK(C625))=FALSE,VLOOKUP(C625,'Límites CartaControl'!$A$7:$H$13,2,FALSE),"")</f>
        <v/>
      </c>
      <c r="F625" s="14" t="str">
        <f>IF(OR(ISBLANK(B625),ISBLANK(C625))=FALSE,VLOOKUP(C625,'Límites CartaControl'!$A$7:$H$13,3,FALSE),"")</f>
        <v/>
      </c>
      <c r="G625" s="14" t="str">
        <f>IF(OR(ISBLANK(B625),ISBLANK(C625))=FALSE,VLOOKUP(C625,'Límites CartaControl'!$A$7:$H$13,4,FALSE),"")</f>
        <v/>
      </c>
      <c r="H625" s="14" t="str">
        <f>IF(OR(ISBLANK(B625),ISBLANK(C625))=FALSE,VLOOKUP(C625,'Límites CartaControl'!$A$7:$H$13,6,FALSE),"")</f>
        <v/>
      </c>
      <c r="I625" s="70" t="str">
        <f>IF(OR(ISBLANK(B625),ISBLANK(C625))=FALSE,VLOOKUP(C625,'Límites CartaControl'!$A$7:$H$13,7,FALSE),"")</f>
        <v/>
      </c>
      <c r="J625" s="48"/>
      <c r="K625" s="103"/>
      <c r="L625" s="83"/>
      <c r="M625" s="120"/>
    </row>
    <row r="626" spans="1:13" x14ac:dyDescent="0.25">
      <c r="A626" s="43">
        <v>616</v>
      </c>
      <c r="B626" s="78"/>
      <c r="C626" s="48"/>
      <c r="D626" s="48"/>
      <c r="E626" s="14" t="str">
        <f>IF(OR(ISBLANK(B626),ISBLANK(C626))=FALSE,VLOOKUP(C626,'Límites CartaControl'!$A$7:$H$13,2,FALSE),"")</f>
        <v/>
      </c>
      <c r="F626" s="14" t="str">
        <f>IF(OR(ISBLANK(B626),ISBLANK(C626))=FALSE,VLOOKUP(C626,'Límites CartaControl'!$A$7:$H$13,3,FALSE),"")</f>
        <v/>
      </c>
      <c r="G626" s="14" t="str">
        <f>IF(OR(ISBLANK(B626),ISBLANK(C626))=FALSE,VLOOKUP(C626,'Límites CartaControl'!$A$7:$H$13,4,FALSE),"")</f>
        <v/>
      </c>
      <c r="H626" s="14" t="str">
        <f>IF(OR(ISBLANK(B626),ISBLANK(C626))=FALSE,VLOOKUP(C626,'Límites CartaControl'!$A$7:$H$13,6,FALSE),"")</f>
        <v/>
      </c>
      <c r="I626" s="70" t="str">
        <f>IF(OR(ISBLANK(B626),ISBLANK(C626))=FALSE,VLOOKUP(C626,'Límites CartaControl'!$A$7:$H$13,7,FALSE),"")</f>
        <v/>
      </c>
      <c r="J626" s="48"/>
      <c r="K626" s="103"/>
      <c r="L626" s="83"/>
      <c r="M626" s="120"/>
    </row>
    <row r="627" spans="1:13" x14ac:dyDescent="0.25">
      <c r="A627" s="43">
        <v>617</v>
      </c>
      <c r="B627" s="78"/>
      <c r="C627" s="48"/>
      <c r="D627" s="48"/>
      <c r="E627" s="14" t="str">
        <f>IF(OR(ISBLANK(B627),ISBLANK(C627))=FALSE,VLOOKUP(C627,'Límites CartaControl'!$A$7:$H$13,2,FALSE),"")</f>
        <v/>
      </c>
      <c r="F627" s="14" t="str">
        <f>IF(OR(ISBLANK(B627),ISBLANK(C627))=FALSE,VLOOKUP(C627,'Límites CartaControl'!$A$7:$H$13,3,FALSE),"")</f>
        <v/>
      </c>
      <c r="G627" s="14" t="str">
        <f>IF(OR(ISBLANK(B627),ISBLANK(C627))=FALSE,VLOOKUP(C627,'Límites CartaControl'!$A$7:$H$13,4,FALSE),"")</f>
        <v/>
      </c>
      <c r="H627" s="14" t="str">
        <f>IF(OR(ISBLANK(B627),ISBLANK(C627))=FALSE,VLOOKUP(C627,'Límites CartaControl'!$A$7:$H$13,6,FALSE),"")</f>
        <v/>
      </c>
      <c r="I627" s="70" t="str">
        <f>IF(OR(ISBLANK(B627),ISBLANK(C627))=FALSE,VLOOKUP(C627,'Límites CartaControl'!$A$7:$H$13,7,FALSE),"")</f>
        <v/>
      </c>
      <c r="J627" s="48"/>
      <c r="K627" s="103"/>
      <c r="L627" s="83"/>
      <c r="M627" s="120"/>
    </row>
    <row r="628" spans="1:13" x14ac:dyDescent="0.25">
      <c r="A628" s="43">
        <v>618</v>
      </c>
      <c r="B628" s="78"/>
      <c r="C628" s="48"/>
      <c r="D628" s="48"/>
      <c r="E628" s="14" t="str">
        <f>IF(OR(ISBLANK(B628),ISBLANK(C628))=FALSE,VLOOKUP(C628,'Límites CartaControl'!$A$7:$H$13,2,FALSE),"")</f>
        <v/>
      </c>
      <c r="F628" s="14" t="str">
        <f>IF(OR(ISBLANK(B628),ISBLANK(C628))=FALSE,VLOOKUP(C628,'Límites CartaControl'!$A$7:$H$13,3,FALSE),"")</f>
        <v/>
      </c>
      <c r="G628" s="14" t="str">
        <f>IF(OR(ISBLANK(B628),ISBLANK(C628))=FALSE,VLOOKUP(C628,'Límites CartaControl'!$A$7:$H$13,4,FALSE),"")</f>
        <v/>
      </c>
      <c r="H628" s="14" t="str">
        <f>IF(OR(ISBLANK(B628),ISBLANK(C628))=FALSE,VLOOKUP(C628,'Límites CartaControl'!$A$7:$H$13,6,FALSE),"")</f>
        <v/>
      </c>
      <c r="I628" s="70" t="str">
        <f>IF(OR(ISBLANK(B628),ISBLANK(C628))=FALSE,VLOOKUP(C628,'Límites CartaControl'!$A$7:$H$13,7,FALSE),"")</f>
        <v/>
      </c>
      <c r="J628" s="48"/>
      <c r="K628" s="103"/>
      <c r="L628" s="83"/>
      <c r="M628" s="120"/>
    </row>
    <row r="629" spans="1:13" x14ac:dyDescent="0.25">
      <c r="A629" s="43">
        <v>619</v>
      </c>
      <c r="B629" s="78"/>
      <c r="C629" s="48"/>
      <c r="D629" s="48"/>
      <c r="E629" s="14" t="str">
        <f>IF(OR(ISBLANK(B629),ISBLANK(C629))=FALSE,VLOOKUP(C629,'Límites CartaControl'!$A$7:$H$13,2,FALSE),"")</f>
        <v/>
      </c>
      <c r="F629" s="14" t="str">
        <f>IF(OR(ISBLANK(B629),ISBLANK(C629))=FALSE,VLOOKUP(C629,'Límites CartaControl'!$A$7:$H$13,3,FALSE),"")</f>
        <v/>
      </c>
      <c r="G629" s="14" t="str">
        <f>IF(OR(ISBLANK(B629),ISBLANK(C629))=FALSE,VLOOKUP(C629,'Límites CartaControl'!$A$7:$H$13,4,FALSE),"")</f>
        <v/>
      </c>
      <c r="H629" s="14" t="str">
        <f>IF(OR(ISBLANK(B629),ISBLANK(C629))=FALSE,VLOOKUP(C629,'Límites CartaControl'!$A$7:$H$13,6,FALSE),"")</f>
        <v/>
      </c>
      <c r="I629" s="70" t="str">
        <f>IF(OR(ISBLANK(B629),ISBLANK(C629))=FALSE,VLOOKUP(C629,'Límites CartaControl'!$A$7:$H$13,7,FALSE),"")</f>
        <v/>
      </c>
      <c r="J629" s="48"/>
      <c r="K629" s="103"/>
      <c r="L629" s="83"/>
      <c r="M629" s="120"/>
    </row>
    <row r="630" spans="1:13" x14ac:dyDescent="0.25">
      <c r="A630" s="43">
        <v>620</v>
      </c>
      <c r="B630" s="78"/>
      <c r="C630" s="48"/>
      <c r="D630" s="48"/>
      <c r="E630" s="14" t="str">
        <f>IF(OR(ISBLANK(B630),ISBLANK(C630))=FALSE,VLOOKUP(C630,'Límites CartaControl'!$A$7:$H$13,2,FALSE),"")</f>
        <v/>
      </c>
      <c r="F630" s="14" t="str">
        <f>IF(OR(ISBLANK(B630),ISBLANK(C630))=FALSE,VLOOKUP(C630,'Límites CartaControl'!$A$7:$H$13,3,FALSE),"")</f>
        <v/>
      </c>
      <c r="G630" s="14" t="str">
        <f>IF(OR(ISBLANK(B630),ISBLANK(C630))=FALSE,VLOOKUP(C630,'Límites CartaControl'!$A$7:$H$13,4,FALSE),"")</f>
        <v/>
      </c>
      <c r="H630" s="14" t="str">
        <f>IF(OR(ISBLANK(B630),ISBLANK(C630))=FALSE,VLOOKUP(C630,'Límites CartaControl'!$A$7:$H$13,6,FALSE),"")</f>
        <v/>
      </c>
      <c r="I630" s="70" t="str">
        <f>IF(OR(ISBLANK(B630),ISBLANK(C630))=FALSE,VLOOKUP(C630,'Límites CartaControl'!$A$7:$H$13,7,FALSE),"")</f>
        <v/>
      </c>
      <c r="J630" s="48"/>
      <c r="K630" s="103"/>
      <c r="L630" s="83"/>
      <c r="M630" s="120"/>
    </row>
    <row r="631" spans="1:13" x14ac:dyDescent="0.25">
      <c r="A631" s="43">
        <v>621</v>
      </c>
      <c r="B631" s="78"/>
      <c r="C631" s="48"/>
      <c r="D631" s="48"/>
      <c r="E631" s="14" t="str">
        <f>IF(OR(ISBLANK(B631),ISBLANK(C631))=FALSE,VLOOKUP(C631,'Límites CartaControl'!$A$7:$H$13,2,FALSE),"")</f>
        <v/>
      </c>
      <c r="F631" s="14" t="str">
        <f>IF(OR(ISBLANK(B631),ISBLANK(C631))=FALSE,VLOOKUP(C631,'Límites CartaControl'!$A$7:$H$13,3,FALSE),"")</f>
        <v/>
      </c>
      <c r="G631" s="14" t="str">
        <f>IF(OR(ISBLANK(B631),ISBLANK(C631))=FALSE,VLOOKUP(C631,'Límites CartaControl'!$A$7:$H$13,4,FALSE),"")</f>
        <v/>
      </c>
      <c r="H631" s="14" t="str">
        <f>IF(OR(ISBLANK(B631),ISBLANK(C631))=FALSE,VLOOKUP(C631,'Límites CartaControl'!$A$7:$H$13,6,FALSE),"")</f>
        <v/>
      </c>
      <c r="I631" s="70" t="str">
        <f>IF(OR(ISBLANK(B631),ISBLANK(C631))=FALSE,VLOOKUP(C631,'Límites CartaControl'!$A$7:$H$13,7,FALSE),"")</f>
        <v/>
      </c>
      <c r="J631" s="48"/>
      <c r="K631" s="103"/>
      <c r="L631" s="83"/>
      <c r="M631" s="120"/>
    </row>
    <row r="632" spans="1:13" x14ac:dyDescent="0.25">
      <c r="A632" s="43">
        <v>622</v>
      </c>
      <c r="B632" s="78"/>
      <c r="C632" s="48"/>
      <c r="D632" s="48"/>
      <c r="E632" s="14" t="str">
        <f>IF(OR(ISBLANK(B632),ISBLANK(C632))=FALSE,VLOOKUP(C632,'Límites CartaControl'!$A$7:$H$13,2,FALSE),"")</f>
        <v/>
      </c>
      <c r="F632" s="14" t="str">
        <f>IF(OR(ISBLANK(B632),ISBLANK(C632))=FALSE,VLOOKUP(C632,'Límites CartaControl'!$A$7:$H$13,3,FALSE),"")</f>
        <v/>
      </c>
      <c r="G632" s="14" t="str">
        <f>IF(OR(ISBLANK(B632),ISBLANK(C632))=FALSE,VLOOKUP(C632,'Límites CartaControl'!$A$7:$H$13,4,FALSE),"")</f>
        <v/>
      </c>
      <c r="H632" s="14" t="str">
        <f>IF(OR(ISBLANK(B632),ISBLANK(C632))=FALSE,VLOOKUP(C632,'Límites CartaControl'!$A$7:$H$13,6,FALSE),"")</f>
        <v/>
      </c>
      <c r="I632" s="70" t="str">
        <f>IF(OR(ISBLANK(B632),ISBLANK(C632))=FALSE,VLOOKUP(C632,'Límites CartaControl'!$A$7:$H$13,7,FALSE),"")</f>
        <v/>
      </c>
      <c r="J632" s="48"/>
      <c r="K632" s="103"/>
      <c r="L632" s="83"/>
      <c r="M632" s="120"/>
    </row>
    <row r="633" spans="1:13" x14ac:dyDescent="0.25">
      <c r="A633" s="43">
        <v>623</v>
      </c>
      <c r="B633" s="78"/>
      <c r="C633" s="48"/>
      <c r="D633" s="48"/>
      <c r="E633" s="14" t="str">
        <f>IF(OR(ISBLANK(B633),ISBLANK(C633))=FALSE,VLOOKUP(C633,'Límites CartaControl'!$A$7:$H$13,2,FALSE),"")</f>
        <v/>
      </c>
      <c r="F633" s="14" t="str">
        <f>IF(OR(ISBLANK(B633),ISBLANK(C633))=FALSE,VLOOKUP(C633,'Límites CartaControl'!$A$7:$H$13,3,FALSE),"")</f>
        <v/>
      </c>
      <c r="G633" s="14" t="str">
        <f>IF(OR(ISBLANK(B633),ISBLANK(C633))=FALSE,VLOOKUP(C633,'Límites CartaControl'!$A$7:$H$13,4,FALSE),"")</f>
        <v/>
      </c>
      <c r="H633" s="14" t="str">
        <f>IF(OR(ISBLANK(B633),ISBLANK(C633))=FALSE,VLOOKUP(C633,'Límites CartaControl'!$A$7:$H$13,6,FALSE),"")</f>
        <v/>
      </c>
      <c r="I633" s="70" t="str">
        <f>IF(OR(ISBLANK(B633),ISBLANK(C633))=FALSE,VLOOKUP(C633,'Límites CartaControl'!$A$7:$H$13,7,FALSE),"")</f>
        <v/>
      </c>
      <c r="J633" s="48"/>
      <c r="K633" s="103"/>
      <c r="L633" s="83"/>
      <c r="M633" s="120"/>
    </row>
    <row r="634" spans="1:13" x14ac:dyDescent="0.25">
      <c r="A634" s="43">
        <v>624</v>
      </c>
      <c r="B634" s="78"/>
      <c r="C634" s="48"/>
      <c r="D634" s="48"/>
      <c r="E634" s="14" t="str">
        <f>IF(OR(ISBLANK(B634),ISBLANK(C634))=FALSE,VLOOKUP(C634,'Límites CartaControl'!$A$7:$H$13,2,FALSE),"")</f>
        <v/>
      </c>
      <c r="F634" s="14" t="str">
        <f>IF(OR(ISBLANK(B634),ISBLANK(C634))=FALSE,VLOOKUP(C634,'Límites CartaControl'!$A$7:$H$13,3,FALSE),"")</f>
        <v/>
      </c>
      <c r="G634" s="14" t="str">
        <f>IF(OR(ISBLANK(B634),ISBLANK(C634))=FALSE,VLOOKUP(C634,'Límites CartaControl'!$A$7:$H$13,4,FALSE),"")</f>
        <v/>
      </c>
      <c r="H634" s="14" t="str">
        <f>IF(OR(ISBLANK(B634),ISBLANK(C634))=FALSE,VLOOKUP(C634,'Límites CartaControl'!$A$7:$H$13,6,FALSE),"")</f>
        <v/>
      </c>
      <c r="I634" s="70" t="str">
        <f>IF(OR(ISBLANK(B634),ISBLANK(C634))=FALSE,VLOOKUP(C634,'Límites CartaControl'!$A$7:$H$13,7,FALSE),"")</f>
        <v/>
      </c>
      <c r="J634" s="48"/>
      <c r="K634" s="103"/>
      <c r="L634" s="83"/>
      <c r="M634" s="120"/>
    </row>
    <row r="635" spans="1:13" x14ac:dyDescent="0.25">
      <c r="A635" s="43">
        <v>625</v>
      </c>
      <c r="B635" s="78"/>
      <c r="C635" s="48"/>
      <c r="D635" s="48"/>
      <c r="E635" s="14" t="str">
        <f>IF(OR(ISBLANK(B635),ISBLANK(C635))=FALSE,VLOOKUP(C635,'Límites CartaControl'!$A$7:$H$13,2,FALSE),"")</f>
        <v/>
      </c>
      <c r="F635" s="14" t="str">
        <f>IF(OR(ISBLANK(B635),ISBLANK(C635))=FALSE,VLOOKUP(C635,'Límites CartaControl'!$A$7:$H$13,3,FALSE),"")</f>
        <v/>
      </c>
      <c r="G635" s="14" t="str">
        <f>IF(OR(ISBLANK(B635),ISBLANK(C635))=FALSE,VLOOKUP(C635,'Límites CartaControl'!$A$7:$H$13,4,FALSE),"")</f>
        <v/>
      </c>
      <c r="H635" s="14" t="str">
        <f>IF(OR(ISBLANK(B635),ISBLANK(C635))=FALSE,VLOOKUP(C635,'Límites CartaControl'!$A$7:$H$13,6,FALSE),"")</f>
        <v/>
      </c>
      <c r="I635" s="70" t="str">
        <f>IF(OR(ISBLANK(B635),ISBLANK(C635))=FALSE,VLOOKUP(C635,'Límites CartaControl'!$A$7:$H$13,7,FALSE),"")</f>
        <v/>
      </c>
      <c r="J635" s="48"/>
      <c r="K635" s="103"/>
      <c r="L635" s="83"/>
      <c r="M635" s="120"/>
    </row>
    <row r="636" spans="1:13" x14ac:dyDescent="0.25">
      <c r="A636" s="43">
        <v>626</v>
      </c>
      <c r="B636" s="78"/>
      <c r="C636" s="48"/>
      <c r="D636" s="48"/>
      <c r="E636" s="14" t="str">
        <f>IF(OR(ISBLANK(B636),ISBLANK(C636))=FALSE,VLOOKUP(C636,'Límites CartaControl'!$A$7:$H$13,2,FALSE),"")</f>
        <v/>
      </c>
      <c r="F636" s="14" t="str">
        <f>IF(OR(ISBLANK(B636),ISBLANK(C636))=FALSE,VLOOKUP(C636,'Límites CartaControl'!$A$7:$H$13,3,FALSE),"")</f>
        <v/>
      </c>
      <c r="G636" s="14" t="str">
        <f>IF(OR(ISBLANK(B636),ISBLANK(C636))=FALSE,VLOOKUP(C636,'Límites CartaControl'!$A$7:$H$13,4,FALSE),"")</f>
        <v/>
      </c>
      <c r="H636" s="14" t="str">
        <f>IF(OR(ISBLANK(B636),ISBLANK(C636))=FALSE,VLOOKUP(C636,'Límites CartaControl'!$A$7:$H$13,6,FALSE),"")</f>
        <v/>
      </c>
      <c r="I636" s="70" t="str">
        <f>IF(OR(ISBLANK(B636),ISBLANK(C636))=FALSE,VLOOKUP(C636,'Límites CartaControl'!$A$7:$H$13,7,FALSE),"")</f>
        <v/>
      </c>
      <c r="J636" s="48"/>
      <c r="K636" s="103"/>
      <c r="L636" s="83"/>
      <c r="M636" s="120"/>
    </row>
    <row r="637" spans="1:13" x14ac:dyDescent="0.25">
      <c r="A637" s="43">
        <v>627</v>
      </c>
      <c r="B637" s="78"/>
      <c r="C637" s="48"/>
      <c r="D637" s="48"/>
      <c r="E637" s="14" t="str">
        <f>IF(OR(ISBLANK(B637),ISBLANK(C637))=FALSE,VLOOKUP(C637,'Límites CartaControl'!$A$7:$H$13,2,FALSE),"")</f>
        <v/>
      </c>
      <c r="F637" s="14" t="str">
        <f>IF(OR(ISBLANK(B637),ISBLANK(C637))=FALSE,VLOOKUP(C637,'Límites CartaControl'!$A$7:$H$13,3,FALSE),"")</f>
        <v/>
      </c>
      <c r="G637" s="14" t="str">
        <f>IF(OR(ISBLANK(B637),ISBLANK(C637))=FALSE,VLOOKUP(C637,'Límites CartaControl'!$A$7:$H$13,4,FALSE),"")</f>
        <v/>
      </c>
      <c r="H637" s="14" t="str">
        <f>IF(OR(ISBLANK(B637),ISBLANK(C637))=FALSE,VLOOKUP(C637,'Límites CartaControl'!$A$7:$H$13,6,FALSE),"")</f>
        <v/>
      </c>
      <c r="I637" s="70" t="str">
        <f>IF(OR(ISBLANK(B637),ISBLANK(C637))=FALSE,VLOOKUP(C637,'Límites CartaControl'!$A$7:$H$13,7,FALSE),"")</f>
        <v/>
      </c>
      <c r="J637" s="48"/>
      <c r="K637" s="103"/>
      <c r="L637" s="83"/>
      <c r="M637" s="120"/>
    </row>
    <row r="638" spans="1:13" x14ac:dyDescent="0.25">
      <c r="A638" s="43">
        <v>628</v>
      </c>
      <c r="B638" s="78"/>
      <c r="C638" s="48"/>
      <c r="D638" s="48"/>
      <c r="E638" s="14" t="str">
        <f>IF(OR(ISBLANK(B638),ISBLANK(C638))=FALSE,VLOOKUP(C638,'Límites CartaControl'!$A$7:$H$13,2,FALSE),"")</f>
        <v/>
      </c>
      <c r="F638" s="14" t="str">
        <f>IF(OR(ISBLANK(B638),ISBLANK(C638))=FALSE,VLOOKUP(C638,'Límites CartaControl'!$A$7:$H$13,3,FALSE),"")</f>
        <v/>
      </c>
      <c r="G638" s="14" t="str">
        <f>IF(OR(ISBLANK(B638),ISBLANK(C638))=FALSE,VLOOKUP(C638,'Límites CartaControl'!$A$7:$H$13,4,FALSE),"")</f>
        <v/>
      </c>
      <c r="H638" s="14" t="str">
        <f>IF(OR(ISBLANK(B638),ISBLANK(C638))=FALSE,VLOOKUP(C638,'Límites CartaControl'!$A$7:$H$13,6,FALSE),"")</f>
        <v/>
      </c>
      <c r="I638" s="70" t="str">
        <f>IF(OR(ISBLANK(B638),ISBLANK(C638))=FALSE,VLOOKUP(C638,'Límites CartaControl'!$A$7:$H$13,7,FALSE),"")</f>
        <v/>
      </c>
      <c r="J638" s="48"/>
      <c r="K638" s="103"/>
      <c r="L638" s="83"/>
      <c r="M638" s="120"/>
    </row>
    <row r="639" spans="1:13" x14ac:dyDescent="0.25">
      <c r="A639" s="43">
        <v>629</v>
      </c>
      <c r="B639" s="78"/>
      <c r="C639" s="48"/>
      <c r="D639" s="48"/>
      <c r="E639" s="14" t="str">
        <f>IF(OR(ISBLANK(B639),ISBLANK(C639))=FALSE,VLOOKUP(C639,'Límites CartaControl'!$A$7:$H$13,2,FALSE),"")</f>
        <v/>
      </c>
      <c r="F639" s="14" t="str">
        <f>IF(OR(ISBLANK(B639),ISBLANK(C639))=FALSE,VLOOKUP(C639,'Límites CartaControl'!$A$7:$H$13,3,FALSE),"")</f>
        <v/>
      </c>
      <c r="G639" s="14" t="str">
        <f>IF(OR(ISBLANK(B639),ISBLANK(C639))=FALSE,VLOOKUP(C639,'Límites CartaControl'!$A$7:$H$13,4,FALSE),"")</f>
        <v/>
      </c>
      <c r="H639" s="14" t="str">
        <f>IF(OR(ISBLANK(B639),ISBLANK(C639))=FALSE,VLOOKUP(C639,'Límites CartaControl'!$A$7:$H$13,6,FALSE),"")</f>
        <v/>
      </c>
      <c r="I639" s="70" t="str">
        <f>IF(OR(ISBLANK(B639),ISBLANK(C639))=FALSE,VLOOKUP(C639,'Límites CartaControl'!$A$7:$H$13,7,FALSE),"")</f>
        <v/>
      </c>
      <c r="J639" s="48"/>
      <c r="K639" s="103"/>
      <c r="L639" s="83"/>
      <c r="M639" s="120"/>
    </row>
    <row r="640" spans="1:13" x14ac:dyDescent="0.25">
      <c r="A640" s="43">
        <v>630</v>
      </c>
      <c r="B640" s="78"/>
      <c r="C640" s="48"/>
      <c r="D640" s="48"/>
      <c r="E640" s="14" t="str">
        <f>IF(OR(ISBLANK(B640),ISBLANK(C640))=FALSE,VLOOKUP(C640,'Límites CartaControl'!$A$7:$H$13,2,FALSE),"")</f>
        <v/>
      </c>
      <c r="F640" s="14" t="str">
        <f>IF(OR(ISBLANK(B640),ISBLANK(C640))=FALSE,VLOOKUP(C640,'Límites CartaControl'!$A$7:$H$13,3,FALSE),"")</f>
        <v/>
      </c>
      <c r="G640" s="14" t="str">
        <f>IF(OR(ISBLANK(B640),ISBLANK(C640))=FALSE,VLOOKUP(C640,'Límites CartaControl'!$A$7:$H$13,4,FALSE),"")</f>
        <v/>
      </c>
      <c r="H640" s="14" t="str">
        <f>IF(OR(ISBLANK(B640),ISBLANK(C640))=FALSE,VLOOKUP(C640,'Límites CartaControl'!$A$7:$H$13,6,FALSE),"")</f>
        <v/>
      </c>
      <c r="I640" s="70" t="str">
        <f>IF(OR(ISBLANK(B640),ISBLANK(C640))=FALSE,VLOOKUP(C640,'Límites CartaControl'!$A$7:$H$13,7,FALSE),"")</f>
        <v/>
      </c>
      <c r="J640" s="48"/>
      <c r="K640" s="103"/>
      <c r="L640" s="83"/>
      <c r="M640" s="120"/>
    </row>
    <row r="641" spans="1:13" x14ac:dyDescent="0.25">
      <c r="A641" s="43">
        <v>631</v>
      </c>
      <c r="B641" s="78"/>
      <c r="C641" s="48"/>
      <c r="D641" s="48"/>
      <c r="E641" s="14" t="str">
        <f>IF(OR(ISBLANK(B641),ISBLANK(C641))=FALSE,VLOOKUP(C641,'Límites CartaControl'!$A$7:$H$13,2,FALSE),"")</f>
        <v/>
      </c>
      <c r="F641" s="14" t="str">
        <f>IF(OR(ISBLANK(B641),ISBLANK(C641))=FALSE,VLOOKUP(C641,'Límites CartaControl'!$A$7:$H$13,3,FALSE),"")</f>
        <v/>
      </c>
      <c r="G641" s="14" t="str">
        <f>IF(OR(ISBLANK(B641),ISBLANK(C641))=FALSE,VLOOKUP(C641,'Límites CartaControl'!$A$7:$H$13,4,FALSE),"")</f>
        <v/>
      </c>
      <c r="H641" s="14" t="str">
        <f>IF(OR(ISBLANK(B641),ISBLANK(C641))=FALSE,VLOOKUP(C641,'Límites CartaControl'!$A$7:$H$13,6,FALSE),"")</f>
        <v/>
      </c>
      <c r="I641" s="70" t="str">
        <f>IF(OR(ISBLANK(B641),ISBLANK(C641))=FALSE,VLOOKUP(C641,'Límites CartaControl'!$A$7:$H$13,7,FALSE),"")</f>
        <v/>
      </c>
      <c r="J641" s="48"/>
      <c r="K641" s="103"/>
      <c r="L641" s="83"/>
      <c r="M641" s="120"/>
    </row>
    <row r="642" spans="1:13" x14ac:dyDescent="0.25">
      <c r="A642" s="43">
        <v>632</v>
      </c>
      <c r="B642" s="78"/>
      <c r="C642" s="48"/>
      <c r="D642" s="48"/>
      <c r="E642" s="14" t="str">
        <f>IF(OR(ISBLANK(B642),ISBLANK(C642))=FALSE,VLOOKUP(C642,'Límites CartaControl'!$A$7:$H$13,2,FALSE),"")</f>
        <v/>
      </c>
      <c r="F642" s="14" t="str">
        <f>IF(OR(ISBLANK(B642),ISBLANK(C642))=FALSE,VLOOKUP(C642,'Límites CartaControl'!$A$7:$H$13,3,FALSE),"")</f>
        <v/>
      </c>
      <c r="G642" s="14" t="str">
        <f>IF(OR(ISBLANK(B642),ISBLANK(C642))=FALSE,VLOOKUP(C642,'Límites CartaControl'!$A$7:$H$13,4,FALSE),"")</f>
        <v/>
      </c>
      <c r="H642" s="14" t="str">
        <f>IF(OR(ISBLANK(B642),ISBLANK(C642))=FALSE,VLOOKUP(C642,'Límites CartaControl'!$A$7:$H$13,6,FALSE),"")</f>
        <v/>
      </c>
      <c r="I642" s="70" t="str">
        <f>IF(OR(ISBLANK(B642),ISBLANK(C642))=FALSE,VLOOKUP(C642,'Límites CartaControl'!$A$7:$H$13,7,FALSE),"")</f>
        <v/>
      </c>
      <c r="J642" s="48"/>
      <c r="K642" s="103"/>
      <c r="L642" s="83"/>
      <c r="M642" s="120"/>
    </row>
    <row r="643" spans="1:13" x14ac:dyDescent="0.25">
      <c r="A643" s="43">
        <v>633</v>
      </c>
      <c r="B643" s="78"/>
      <c r="C643" s="48"/>
      <c r="D643" s="48"/>
      <c r="E643" s="14" t="str">
        <f>IF(OR(ISBLANK(B643),ISBLANK(C643))=FALSE,VLOOKUP(C643,'Límites CartaControl'!$A$7:$H$13,2,FALSE),"")</f>
        <v/>
      </c>
      <c r="F643" s="14" t="str">
        <f>IF(OR(ISBLANK(B643),ISBLANK(C643))=FALSE,VLOOKUP(C643,'Límites CartaControl'!$A$7:$H$13,3,FALSE),"")</f>
        <v/>
      </c>
      <c r="G643" s="14" t="str">
        <f>IF(OR(ISBLANK(B643),ISBLANK(C643))=FALSE,VLOOKUP(C643,'Límites CartaControl'!$A$7:$H$13,4,FALSE),"")</f>
        <v/>
      </c>
      <c r="H643" s="14" t="str">
        <f>IF(OR(ISBLANK(B643),ISBLANK(C643))=FALSE,VLOOKUP(C643,'Límites CartaControl'!$A$7:$H$13,6,FALSE),"")</f>
        <v/>
      </c>
      <c r="I643" s="70" t="str">
        <f>IF(OR(ISBLANK(B643),ISBLANK(C643))=FALSE,VLOOKUP(C643,'Límites CartaControl'!$A$7:$H$13,7,FALSE),"")</f>
        <v/>
      </c>
      <c r="J643" s="48"/>
      <c r="K643" s="103"/>
      <c r="L643" s="83"/>
      <c r="M643" s="120"/>
    </row>
    <row r="644" spans="1:13" x14ac:dyDescent="0.25">
      <c r="A644" s="43">
        <v>634</v>
      </c>
      <c r="B644" s="78"/>
      <c r="C644" s="48"/>
      <c r="D644" s="48"/>
      <c r="E644" s="14" t="str">
        <f>IF(OR(ISBLANK(B644),ISBLANK(C644))=FALSE,VLOOKUP(C644,'Límites CartaControl'!$A$7:$H$13,2,FALSE),"")</f>
        <v/>
      </c>
      <c r="F644" s="14" t="str">
        <f>IF(OR(ISBLANK(B644),ISBLANK(C644))=FALSE,VLOOKUP(C644,'Límites CartaControl'!$A$7:$H$13,3,FALSE),"")</f>
        <v/>
      </c>
      <c r="G644" s="14" t="str">
        <f>IF(OR(ISBLANK(B644),ISBLANK(C644))=FALSE,VLOOKUP(C644,'Límites CartaControl'!$A$7:$H$13,4,FALSE),"")</f>
        <v/>
      </c>
      <c r="H644" s="14" t="str">
        <f>IF(OR(ISBLANK(B644),ISBLANK(C644))=FALSE,VLOOKUP(C644,'Límites CartaControl'!$A$7:$H$13,6,FALSE),"")</f>
        <v/>
      </c>
      <c r="I644" s="70" t="str">
        <f>IF(OR(ISBLANK(B644),ISBLANK(C644))=FALSE,VLOOKUP(C644,'Límites CartaControl'!$A$7:$H$13,7,FALSE),"")</f>
        <v/>
      </c>
      <c r="J644" s="48"/>
      <c r="K644" s="103"/>
      <c r="L644" s="83"/>
      <c r="M644" s="120"/>
    </row>
    <row r="645" spans="1:13" x14ac:dyDescent="0.25">
      <c r="A645" s="43">
        <v>635</v>
      </c>
      <c r="B645" s="78"/>
      <c r="C645" s="48"/>
      <c r="D645" s="48"/>
      <c r="E645" s="14" t="str">
        <f>IF(OR(ISBLANK(B645),ISBLANK(C645))=FALSE,VLOOKUP(C645,'Límites CartaControl'!$A$7:$H$13,2,FALSE),"")</f>
        <v/>
      </c>
      <c r="F645" s="14" t="str">
        <f>IF(OR(ISBLANK(B645),ISBLANK(C645))=FALSE,VLOOKUP(C645,'Límites CartaControl'!$A$7:$H$13,3,FALSE),"")</f>
        <v/>
      </c>
      <c r="G645" s="14" t="str">
        <f>IF(OR(ISBLANK(B645),ISBLANK(C645))=FALSE,VLOOKUP(C645,'Límites CartaControl'!$A$7:$H$13,4,FALSE),"")</f>
        <v/>
      </c>
      <c r="H645" s="14" t="str">
        <f>IF(OR(ISBLANK(B645),ISBLANK(C645))=FALSE,VLOOKUP(C645,'Límites CartaControl'!$A$7:$H$13,6,FALSE),"")</f>
        <v/>
      </c>
      <c r="I645" s="70" t="str">
        <f>IF(OR(ISBLANK(B645),ISBLANK(C645))=FALSE,VLOOKUP(C645,'Límites CartaControl'!$A$7:$H$13,7,FALSE),"")</f>
        <v/>
      </c>
      <c r="J645" s="48"/>
      <c r="K645" s="103"/>
      <c r="L645" s="83"/>
      <c r="M645" s="120"/>
    </row>
    <row r="646" spans="1:13" x14ac:dyDescent="0.25">
      <c r="A646" s="43">
        <v>636</v>
      </c>
      <c r="B646" s="78"/>
      <c r="C646" s="48"/>
      <c r="D646" s="48"/>
      <c r="E646" s="14" t="str">
        <f>IF(OR(ISBLANK(B646),ISBLANK(C646))=FALSE,VLOOKUP(C646,'Límites CartaControl'!$A$7:$H$13,2,FALSE),"")</f>
        <v/>
      </c>
      <c r="F646" s="14" t="str">
        <f>IF(OR(ISBLANK(B646),ISBLANK(C646))=FALSE,VLOOKUP(C646,'Límites CartaControl'!$A$7:$H$13,3,FALSE),"")</f>
        <v/>
      </c>
      <c r="G646" s="14" t="str">
        <f>IF(OR(ISBLANK(B646),ISBLANK(C646))=FALSE,VLOOKUP(C646,'Límites CartaControl'!$A$7:$H$13,4,FALSE),"")</f>
        <v/>
      </c>
      <c r="H646" s="14" t="str">
        <f>IF(OR(ISBLANK(B646),ISBLANK(C646))=FALSE,VLOOKUP(C646,'Límites CartaControl'!$A$7:$H$13,6,FALSE),"")</f>
        <v/>
      </c>
      <c r="I646" s="70" t="str">
        <f>IF(OR(ISBLANK(B646),ISBLANK(C646))=FALSE,VLOOKUP(C646,'Límites CartaControl'!$A$7:$H$13,7,FALSE),"")</f>
        <v/>
      </c>
      <c r="J646" s="48"/>
      <c r="K646" s="103"/>
      <c r="L646" s="83"/>
      <c r="M646" s="120"/>
    </row>
    <row r="647" spans="1:13" x14ac:dyDescent="0.25">
      <c r="A647" s="43">
        <v>637</v>
      </c>
      <c r="B647" s="78"/>
      <c r="C647" s="48"/>
      <c r="D647" s="48"/>
      <c r="E647" s="14" t="str">
        <f>IF(OR(ISBLANK(B647),ISBLANK(C647))=FALSE,VLOOKUP(C647,'Límites CartaControl'!$A$7:$H$13,2,FALSE),"")</f>
        <v/>
      </c>
      <c r="F647" s="14" t="str">
        <f>IF(OR(ISBLANK(B647),ISBLANK(C647))=FALSE,VLOOKUP(C647,'Límites CartaControl'!$A$7:$H$13,3,FALSE),"")</f>
        <v/>
      </c>
      <c r="G647" s="14" t="str">
        <f>IF(OR(ISBLANK(B647),ISBLANK(C647))=FALSE,VLOOKUP(C647,'Límites CartaControl'!$A$7:$H$13,4,FALSE),"")</f>
        <v/>
      </c>
      <c r="H647" s="14" t="str">
        <f>IF(OR(ISBLANK(B647),ISBLANK(C647))=FALSE,VLOOKUP(C647,'Límites CartaControl'!$A$7:$H$13,6,FALSE),"")</f>
        <v/>
      </c>
      <c r="I647" s="70" t="str">
        <f>IF(OR(ISBLANK(B647),ISBLANK(C647))=FALSE,VLOOKUP(C647,'Límites CartaControl'!$A$7:$H$13,7,FALSE),"")</f>
        <v/>
      </c>
      <c r="J647" s="48"/>
      <c r="K647" s="103"/>
      <c r="L647" s="83"/>
      <c r="M647" s="120"/>
    </row>
    <row r="648" spans="1:13" x14ac:dyDescent="0.25">
      <c r="A648" s="43">
        <v>638</v>
      </c>
      <c r="B648" s="78"/>
      <c r="C648" s="48"/>
      <c r="D648" s="48"/>
      <c r="E648" s="14" t="str">
        <f>IF(OR(ISBLANK(B648),ISBLANK(C648))=FALSE,VLOOKUP(C648,'Límites CartaControl'!$A$7:$H$13,2,FALSE),"")</f>
        <v/>
      </c>
      <c r="F648" s="14" t="str">
        <f>IF(OR(ISBLANK(B648),ISBLANK(C648))=FALSE,VLOOKUP(C648,'Límites CartaControl'!$A$7:$H$13,3,FALSE),"")</f>
        <v/>
      </c>
      <c r="G648" s="14" t="str">
        <f>IF(OR(ISBLANK(B648),ISBLANK(C648))=FALSE,VLOOKUP(C648,'Límites CartaControl'!$A$7:$H$13,4,FALSE),"")</f>
        <v/>
      </c>
      <c r="H648" s="14" t="str">
        <f>IF(OR(ISBLANK(B648),ISBLANK(C648))=FALSE,VLOOKUP(C648,'Límites CartaControl'!$A$7:$H$13,6,FALSE),"")</f>
        <v/>
      </c>
      <c r="I648" s="70" t="str">
        <f>IF(OR(ISBLANK(B648),ISBLANK(C648))=FALSE,VLOOKUP(C648,'Límites CartaControl'!$A$7:$H$13,7,FALSE),"")</f>
        <v/>
      </c>
      <c r="J648" s="48"/>
      <c r="K648" s="103"/>
      <c r="L648" s="83"/>
      <c r="M648" s="120"/>
    </row>
    <row r="649" spans="1:13" x14ac:dyDescent="0.25">
      <c r="A649" s="43">
        <v>639</v>
      </c>
      <c r="B649" s="78"/>
      <c r="C649" s="48"/>
      <c r="D649" s="48"/>
      <c r="E649" s="14" t="str">
        <f>IF(OR(ISBLANK(B649),ISBLANK(C649))=FALSE,VLOOKUP(C649,'Límites CartaControl'!$A$7:$H$13,2,FALSE),"")</f>
        <v/>
      </c>
      <c r="F649" s="14" t="str">
        <f>IF(OR(ISBLANK(B649),ISBLANK(C649))=FALSE,VLOOKUP(C649,'Límites CartaControl'!$A$7:$H$13,3,FALSE),"")</f>
        <v/>
      </c>
      <c r="G649" s="14" t="str">
        <f>IF(OR(ISBLANK(B649),ISBLANK(C649))=FALSE,VLOOKUP(C649,'Límites CartaControl'!$A$7:$H$13,4,FALSE),"")</f>
        <v/>
      </c>
      <c r="H649" s="14" t="str">
        <f>IF(OR(ISBLANK(B649),ISBLANK(C649))=FALSE,VLOOKUP(C649,'Límites CartaControl'!$A$7:$H$13,6,FALSE),"")</f>
        <v/>
      </c>
      <c r="I649" s="70" t="str">
        <f>IF(OR(ISBLANK(B649),ISBLANK(C649))=FALSE,VLOOKUP(C649,'Límites CartaControl'!$A$7:$H$13,7,FALSE),"")</f>
        <v/>
      </c>
      <c r="J649" s="48"/>
      <c r="K649" s="103"/>
      <c r="L649" s="83"/>
      <c r="M649" s="120"/>
    </row>
    <row r="650" spans="1:13" x14ac:dyDescent="0.25">
      <c r="A650" s="43">
        <v>640</v>
      </c>
      <c r="B650" s="78"/>
      <c r="C650" s="48"/>
      <c r="D650" s="48"/>
      <c r="E650" s="14" t="str">
        <f>IF(OR(ISBLANK(B650),ISBLANK(C650))=FALSE,VLOOKUP(C650,'Límites CartaControl'!$A$7:$H$13,2,FALSE),"")</f>
        <v/>
      </c>
      <c r="F650" s="14" t="str">
        <f>IF(OR(ISBLANK(B650),ISBLANK(C650))=FALSE,VLOOKUP(C650,'Límites CartaControl'!$A$7:$H$13,3,FALSE),"")</f>
        <v/>
      </c>
      <c r="G650" s="14" t="str">
        <f>IF(OR(ISBLANK(B650),ISBLANK(C650))=FALSE,VLOOKUP(C650,'Límites CartaControl'!$A$7:$H$13,4,FALSE),"")</f>
        <v/>
      </c>
      <c r="H650" s="14" t="str">
        <f>IF(OR(ISBLANK(B650),ISBLANK(C650))=FALSE,VLOOKUP(C650,'Límites CartaControl'!$A$7:$H$13,6,FALSE),"")</f>
        <v/>
      </c>
      <c r="I650" s="70" t="str">
        <f>IF(OR(ISBLANK(B650),ISBLANK(C650))=FALSE,VLOOKUP(C650,'Límites CartaControl'!$A$7:$H$13,7,FALSE),"")</f>
        <v/>
      </c>
      <c r="J650" s="48"/>
      <c r="K650" s="103"/>
      <c r="L650" s="83"/>
      <c r="M650" s="120"/>
    </row>
    <row r="651" spans="1:13" x14ac:dyDescent="0.25">
      <c r="A651" s="43">
        <v>641</v>
      </c>
      <c r="B651" s="78"/>
      <c r="C651" s="48"/>
      <c r="D651" s="48"/>
      <c r="E651" s="14" t="str">
        <f>IF(OR(ISBLANK(B651),ISBLANK(C651))=FALSE,VLOOKUP(C651,'Límites CartaControl'!$A$7:$H$13,2,FALSE),"")</f>
        <v/>
      </c>
      <c r="F651" s="14" t="str">
        <f>IF(OR(ISBLANK(B651),ISBLANK(C651))=FALSE,VLOOKUP(C651,'Límites CartaControl'!$A$7:$H$13,3,FALSE),"")</f>
        <v/>
      </c>
      <c r="G651" s="14" t="str">
        <f>IF(OR(ISBLANK(B651),ISBLANK(C651))=FALSE,VLOOKUP(C651,'Límites CartaControl'!$A$7:$H$13,4,FALSE),"")</f>
        <v/>
      </c>
      <c r="H651" s="14" t="str">
        <f>IF(OR(ISBLANK(B651),ISBLANK(C651))=FALSE,VLOOKUP(C651,'Límites CartaControl'!$A$7:$H$13,6,FALSE),"")</f>
        <v/>
      </c>
      <c r="I651" s="70" t="str">
        <f>IF(OR(ISBLANK(B651),ISBLANK(C651))=FALSE,VLOOKUP(C651,'Límites CartaControl'!$A$7:$H$13,7,FALSE),"")</f>
        <v/>
      </c>
      <c r="J651" s="48"/>
      <c r="K651" s="103"/>
      <c r="L651" s="83"/>
      <c r="M651" s="120"/>
    </row>
    <row r="652" spans="1:13" x14ac:dyDescent="0.25">
      <c r="A652" s="43">
        <v>642</v>
      </c>
      <c r="B652" s="78"/>
      <c r="C652" s="48"/>
      <c r="D652" s="48"/>
      <c r="E652" s="14" t="str">
        <f>IF(OR(ISBLANK(B652),ISBLANK(C652))=FALSE,VLOOKUP(C652,'Límites CartaControl'!$A$7:$H$13,2,FALSE),"")</f>
        <v/>
      </c>
      <c r="F652" s="14" t="str">
        <f>IF(OR(ISBLANK(B652),ISBLANK(C652))=FALSE,VLOOKUP(C652,'Límites CartaControl'!$A$7:$H$13,3,FALSE),"")</f>
        <v/>
      </c>
      <c r="G652" s="14" t="str">
        <f>IF(OR(ISBLANK(B652),ISBLANK(C652))=FALSE,VLOOKUP(C652,'Límites CartaControl'!$A$7:$H$13,4,FALSE),"")</f>
        <v/>
      </c>
      <c r="H652" s="14" t="str">
        <f>IF(OR(ISBLANK(B652),ISBLANK(C652))=FALSE,VLOOKUP(C652,'Límites CartaControl'!$A$7:$H$13,6,FALSE),"")</f>
        <v/>
      </c>
      <c r="I652" s="70" t="str">
        <f>IF(OR(ISBLANK(B652),ISBLANK(C652))=FALSE,VLOOKUP(C652,'Límites CartaControl'!$A$7:$H$13,7,FALSE),"")</f>
        <v/>
      </c>
      <c r="J652" s="48"/>
      <c r="K652" s="103"/>
      <c r="L652" s="83"/>
      <c r="M652" s="120"/>
    </row>
    <row r="653" spans="1:13" x14ac:dyDescent="0.25">
      <c r="A653" s="43">
        <v>643</v>
      </c>
      <c r="B653" s="78"/>
      <c r="C653" s="48"/>
      <c r="D653" s="48"/>
      <c r="E653" s="14" t="str">
        <f>IF(OR(ISBLANK(B653),ISBLANK(C653))=FALSE,VLOOKUP(C653,'Límites CartaControl'!$A$7:$H$13,2,FALSE),"")</f>
        <v/>
      </c>
      <c r="F653" s="14" t="str">
        <f>IF(OR(ISBLANK(B653),ISBLANK(C653))=FALSE,VLOOKUP(C653,'Límites CartaControl'!$A$7:$H$13,3,FALSE),"")</f>
        <v/>
      </c>
      <c r="G653" s="14" t="str">
        <f>IF(OR(ISBLANK(B653),ISBLANK(C653))=FALSE,VLOOKUP(C653,'Límites CartaControl'!$A$7:$H$13,4,FALSE),"")</f>
        <v/>
      </c>
      <c r="H653" s="14" t="str">
        <f>IF(OR(ISBLANK(B653),ISBLANK(C653))=FALSE,VLOOKUP(C653,'Límites CartaControl'!$A$7:$H$13,6,FALSE),"")</f>
        <v/>
      </c>
      <c r="I653" s="70" t="str">
        <f>IF(OR(ISBLANK(B653),ISBLANK(C653))=FALSE,VLOOKUP(C653,'Límites CartaControl'!$A$7:$H$13,7,FALSE),"")</f>
        <v/>
      </c>
      <c r="J653" s="48"/>
      <c r="K653" s="103"/>
      <c r="L653" s="83"/>
      <c r="M653" s="120"/>
    </row>
    <row r="654" spans="1:13" x14ac:dyDescent="0.25">
      <c r="A654" s="43">
        <v>644</v>
      </c>
      <c r="B654" s="78"/>
      <c r="C654" s="48"/>
      <c r="D654" s="48"/>
      <c r="E654" s="14" t="str">
        <f>IF(OR(ISBLANK(B654),ISBLANK(C654))=FALSE,VLOOKUP(C654,'Límites CartaControl'!$A$7:$H$13,2,FALSE),"")</f>
        <v/>
      </c>
      <c r="F654" s="14" t="str">
        <f>IF(OR(ISBLANK(B654),ISBLANK(C654))=FALSE,VLOOKUP(C654,'Límites CartaControl'!$A$7:$H$13,3,FALSE),"")</f>
        <v/>
      </c>
      <c r="G654" s="14" t="str">
        <f>IF(OR(ISBLANK(B654),ISBLANK(C654))=FALSE,VLOOKUP(C654,'Límites CartaControl'!$A$7:$H$13,4,FALSE),"")</f>
        <v/>
      </c>
      <c r="H654" s="14" t="str">
        <f>IF(OR(ISBLANK(B654),ISBLANK(C654))=FALSE,VLOOKUP(C654,'Límites CartaControl'!$A$7:$H$13,6,FALSE),"")</f>
        <v/>
      </c>
      <c r="I654" s="70" t="str">
        <f>IF(OR(ISBLANK(B654),ISBLANK(C654))=FALSE,VLOOKUP(C654,'Límites CartaControl'!$A$7:$H$13,7,FALSE),"")</f>
        <v/>
      </c>
      <c r="J654" s="48"/>
      <c r="K654" s="103"/>
      <c r="L654" s="83"/>
      <c r="M654" s="120"/>
    </row>
    <row r="655" spans="1:13" x14ac:dyDescent="0.25">
      <c r="A655" s="43">
        <v>645</v>
      </c>
      <c r="B655" s="78"/>
      <c r="C655" s="48"/>
      <c r="D655" s="48"/>
      <c r="E655" s="14" t="str">
        <f>IF(OR(ISBLANK(B655),ISBLANK(C655))=FALSE,VLOOKUP(C655,'Límites CartaControl'!$A$7:$H$13,2,FALSE),"")</f>
        <v/>
      </c>
      <c r="F655" s="14" t="str">
        <f>IF(OR(ISBLANK(B655),ISBLANK(C655))=FALSE,VLOOKUP(C655,'Límites CartaControl'!$A$7:$H$13,3,FALSE),"")</f>
        <v/>
      </c>
      <c r="G655" s="14" t="str">
        <f>IF(OR(ISBLANK(B655),ISBLANK(C655))=FALSE,VLOOKUP(C655,'Límites CartaControl'!$A$7:$H$13,4,FALSE),"")</f>
        <v/>
      </c>
      <c r="H655" s="14" t="str">
        <f>IF(OR(ISBLANK(B655),ISBLANK(C655))=FALSE,VLOOKUP(C655,'Límites CartaControl'!$A$7:$H$13,6,FALSE),"")</f>
        <v/>
      </c>
      <c r="I655" s="70" t="str">
        <f>IF(OR(ISBLANK(B655),ISBLANK(C655))=FALSE,VLOOKUP(C655,'Límites CartaControl'!$A$7:$H$13,7,FALSE),"")</f>
        <v/>
      </c>
      <c r="J655" s="48"/>
      <c r="K655" s="103"/>
      <c r="L655" s="83"/>
      <c r="M655" s="120"/>
    </row>
    <row r="656" spans="1:13" x14ac:dyDescent="0.25">
      <c r="A656" s="43">
        <v>646</v>
      </c>
      <c r="B656" s="78"/>
      <c r="C656" s="48"/>
      <c r="D656" s="48"/>
      <c r="E656" s="14" t="str">
        <f>IF(OR(ISBLANK(B656),ISBLANK(C656))=FALSE,VLOOKUP(C656,'Límites CartaControl'!$A$7:$H$13,2,FALSE),"")</f>
        <v/>
      </c>
      <c r="F656" s="14" t="str">
        <f>IF(OR(ISBLANK(B656),ISBLANK(C656))=FALSE,VLOOKUP(C656,'Límites CartaControl'!$A$7:$H$13,3,FALSE),"")</f>
        <v/>
      </c>
      <c r="G656" s="14" t="str">
        <f>IF(OR(ISBLANK(B656),ISBLANK(C656))=FALSE,VLOOKUP(C656,'Límites CartaControl'!$A$7:$H$13,4,FALSE),"")</f>
        <v/>
      </c>
      <c r="H656" s="14" t="str">
        <f>IF(OR(ISBLANK(B656),ISBLANK(C656))=FALSE,VLOOKUP(C656,'Límites CartaControl'!$A$7:$H$13,6,FALSE),"")</f>
        <v/>
      </c>
      <c r="I656" s="70" t="str">
        <f>IF(OR(ISBLANK(B656),ISBLANK(C656))=FALSE,VLOOKUP(C656,'Límites CartaControl'!$A$7:$H$13,7,FALSE),"")</f>
        <v/>
      </c>
      <c r="J656" s="48"/>
      <c r="K656" s="103"/>
      <c r="L656" s="83"/>
      <c r="M656" s="120"/>
    </row>
    <row r="657" spans="1:13" x14ac:dyDescent="0.25">
      <c r="A657" s="43">
        <v>647</v>
      </c>
      <c r="B657" s="78"/>
      <c r="C657" s="48"/>
      <c r="D657" s="48"/>
      <c r="E657" s="14" t="str">
        <f>IF(OR(ISBLANK(B657),ISBLANK(C657))=FALSE,VLOOKUP(C657,'Límites CartaControl'!$A$7:$H$13,2,FALSE),"")</f>
        <v/>
      </c>
      <c r="F657" s="14" t="str">
        <f>IF(OR(ISBLANK(B657),ISBLANK(C657))=FALSE,VLOOKUP(C657,'Límites CartaControl'!$A$7:$H$13,3,FALSE),"")</f>
        <v/>
      </c>
      <c r="G657" s="14" t="str">
        <f>IF(OR(ISBLANK(B657),ISBLANK(C657))=FALSE,VLOOKUP(C657,'Límites CartaControl'!$A$7:$H$13,4,FALSE),"")</f>
        <v/>
      </c>
      <c r="H657" s="14" t="str">
        <f>IF(OR(ISBLANK(B657),ISBLANK(C657))=FALSE,VLOOKUP(C657,'Límites CartaControl'!$A$7:$H$13,6,FALSE),"")</f>
        <v/>
      </c>
      <c r="I657" s="70" t="str">
        <f>IF(OR(ISBLANK(B657),ISBLANK(C657))=FALSE,VLOOKUP(C657,'Límites CartaControl'!$A$7:$H$13,7,FALSE),"")</f>
        <v/>
      </c>
      <c r="J657" s="48"/>
      <c r="K657" s="103"/>
      <c r="L657" s="83"/>
      <c r="M657" s="120"/>
    </row>
    <row r="658" spans="1:13" x14ac:dyDescent="0.25">
      <c r="A658" s="43">
        <v>648</v>
      </c>
      <c r="B658" s="78"/>
      <c r="C658" s="48"/>
      <c r="D658" s="48"/>
      <c r="E658" s="14" t="str">
        <f>IF(OR(ISBLANK(B658),ISBLANK(C658))=FALSE,VLOOKUP(C658,'Límites CartaControl'!$A$7:$H$13,2,FALSE),"")</f>
        <v/>
      </c>
      <c r="F658" s="14" t="str">
        <f>IF(OR(ISBLANK(B658),ISBLANK(C658))=FALSE,VLOOKUP(C658,'Límites CartaControl'!$A$7:$H$13,3,FALSE),"")</f>
        <v/>
      </c>
      <c r="G658" s="14" t="str">
        <f>IF(OR(ISBLANK(B658),ISBLANK(C658))=FALSE,VLOOKUP(C658,'Límites CartaControl'!$A$7:$H$13,4,FALSE),"")</f>
        <v/>
      </c>
      <c r="H658" s="14" t="str">
        <f>IF(OR(ISBLANK(B658),ISBLANK(C658))=FALSE,VLOOKUP(C658,'Límites CartaControl'!$A$7:$H$13,6,FALSE),"")</f>
        <v/>
      </c>
      <c r="I658" s="70" t="str">
        <f>IF(OR(ISBLANK(B658),ISBLANK(C658))=FALSE,VLOOKUP(C658,'Límites CartaControl'!$A$7:$H$13,7,FALSE),"")</f>
        <v/>
      </c>
      <c r="J658" s="48"/>
      <c r="K658" s="103"/>
      <c r="L658" s="83"/>
      <c r="M658" s="120"/>
    </row>
    <row r="659" spans="1:13" x14ac:dyDescent="0.25">
      <c r="A659" s="43">
        <v>649</v>
      </c>
      <c r="B659" s="78"/>
      <c r="C659" s="48"/>
      <c r="D659" s="48"/>
      <c r="E659" s="14" t="str">
        <f>IF(OR(ISBLANK(B659),ISBLANK(C659))=FALSE,VLOOKUP(C659,'Límites CartaControl'!$A$7:$H$13,2,FALSE),"")</f>
        <v/>
      </c>
      <c r="F659" s="14" t="str">
        <f>IF(OR(ISBLANK(B659),ISBLANK(C659))=FALSE,VLOOKUP(C659,'Límites CartaControl'!$A$7:$H$13,3,FALSE),"")</f>
        <v/>
      </c>
      <c r="G659" s="14" t="str">
        <f>IF(OR(ISBLANK(B659),ISBLANK(C659))=FALSE,VLOOKUP(C659,'Límites CartaControl'!$A$7:$H$13,4,FALSE),"")</f>
        <v/>
      </c>
      <c r="H659" s="14" t="str">
        <f>IF(OR(ISBLANK(B659),ISBLANK(C659))=FALSE,VLOOKUP(C659,'Límites CartaControl'!$A$7:$H$13,6,FALSE),"")</f>
        <v/>
      </c>
      <c r="I659" s="70" t="str">
        <f>IF(OR(ISBLANK(B659),ISBLANK(C659))=FALSE,VLOOKUP(C659,'Límites CartaControl'!$A$7:$H$13,7,FALSE),"")</f>
        <v/>
      </c>
      <c r="J659" s="48"/>
      <c r="K659" s="103"/>
      <c r="L659" s="83"/>
      <c r="M659" s="120"/>
    </row>
    <row r="660" spans="1:13" x14ac:dyDescent="0.25">
      <c r="A660" s="43">
        <v>650</v>
      </c>
      <c r="B660" s="78"/>
      <c r="C660" s="48"/>
      <c r="D660" s="48"/>
      <c r="E660" s="14" t="str">
        <f>IF(OR(ISBLANK(B660),ISBLANK(C660))=FALSE,VLOOKUP(C660,'Límites CartaControl'!$A$7:$H$13,2,FALSE),"")</f>
        <v/>
      </c>
      <c r="F660" s="14" t="str">
        <f>IF(OR(ISBLANK(B660),ISBLANK(C660))=FALSE,VLOOKUP(C660,'Límites CartaControl'!$A$7:$H$13,3,FALSE),"")</f>
        <v/>
      </c>
      <c r="G660" s="14" t="str">
        <f>IF(OR(ISBLANK(B660),ISBLANK(C660))=FALSE,VLOOKUP(C660,'Límites CartaControl'!$A$7:$H$13,4,FALSE),"")</f>
        <v/>
      </c>
      <c r="H660" s="14" t="str">
        <f>IF(OR(ISBLANK(B660),ISBLANK(C660))=FALSE,VLOOKUP(C660,'Límites CartaControl'!$A$7:$H$13,6,FALSE),"")</f>
        <v/>
      </c>
      <c r="I660" s="70" t="str">
        <f>IF(OR(ISBLANK(B660),ISBLANK(C660))=FALSE,VLOOKUP(C660,'Límites CartaControl'!$A$7:$H$13,7,FALSE),"")</f>
        <v/>
      </c>
      <c r="J660" s="48"/>
      <c r="K660" s="103"/>
      <c r="L660" s="83"/>
      <c r="M660" s="120"/>
    </row>
    <row r="661" spans="1:13" x14ac:dyDescent="0.25">
      <c r="A661" s="43">
        <v>651</v>
      </c>
      <c r="B661" s="78"/>
      <c r="C661" s="48"/>
      <c r="D661" s="48"/>
      <c r="E661" s="14" t="str">
        <f>IF(OR(ISBLANK(B661),ISBLANK(C661))=FALSE,VLOOKUP(C661,'Límites CartaControl'!$A$7:$H$13,2,FALSE),"")</f>
        <v/>
      </c>
      <c r="F661" s="14" t="str">
        <f>IF(OR(ISBLANK(B661),ISBLANK(C661))=FALSE,VLOOKUP(C661,'Límites CartaControl'!$A$7:$H$13,3,FALSE),"")</f>
        <v/>
      </c>
      <c r="G661" s="14" t="str">
        <f>IF(OR(ISBLANK(B661),ISBLANK(C661))=FALSE,VLOOKUP(C661,'Límites CartaControl'!$A$7:$H$13,4,FALSE),"")</f>
        <v/>
      </c>
      <c r="H661" s="14" t="str">
        <f>IF(OR(ISBLANK(B661),ISBLANK(C661))=FALSE,VLOOKUP(C661,'Límites CartaControl'!$A$7:$H$13,6,FALSE),"")</f>
        <v/>
      </c>
      <c r="I661" s="70" t="str">
        <f>IF(OR(ISBLANK(B661),ISBLANK(C661))=FALSE,VLOOKUP(C661,'Límites CartaControl'!$A$7:$H$13,7,FALSE),"")</f>
        <v/>
      </c>
      <c r="J661" s="48"/>
      <c r="K661" s="103"/>
      <c r="L661" s="83"/>
      <c r="M661" s="120"/>
    </row>
    <row r="662" spans="1:13" x14ac:dyDescent="0.25">
      <c r="A662" s="43">
        <v>652</v>
      </c>
      <c r="B662" s="78"/>
      <c r="C662" s="48"/>
      <c r="D662" s="48"/>
      <c r="E662" s="14" t="str">
        <f>IF(OR(ISBLANK(B662),ISBLANK(C662))=FALSE,VLOOKUP(C662,'Límites CartaControl'!$A$7:$H$13,2,FALSE),"")</f>
        <v/>
      </c>
      <c r="F662" s="14" t="str">
        <f>IF(OR(ISBLANK(B662),ISBLANK(C662))=FALSE,VLOOKUP(C662,'Límites CartaControl'!$A$7:$H$13,3,FALSE),"")</f>
        <v/>
      </c>
      <c r="G662" s="14" t="str">
        <f>IF(OR(ISBLANK(B662),ISBLANK(C662))=FALSE,VLOOKUP(C662,'Límites CartaControl'!$A$7:$H$13,4,FALSE),"")</f>
        <v/>
      </c>
      <c r="H662" s="14" t="str">
        <f>IF(OR(ISBLANK(B662),ISBLANK(C662))=FALSE,VLOOKUP(C662,'Límites CartaControl'!$A$7:$H$13,6,FALSE),"")</f>
        <v/>
      </c>
      <c r="I662" s="70" t="str">
        <f>IF(OR(ISBLANK(B662),ISBLANK(C662))=FALSE,VLOOKUP(C662,'Límites CartaControl'!$A$7:$H$13,7,FALSE),"")</f>
        <v/>
      </c>
      <c r="J662" s="48"/>
      <c r="K662" s="103"/>
      <c r="L662" s="83"/>
      <c r="M662" s="120"/>
    </row>
    <row r="663" spans="1:13" x14ac:dyDescent="0.25">
      <c r="A663" s="43">
        <v>653</v>
      </c>
      <c r="B663" s="78"/>
      <c r="C663" s="48"/>
      <c r="D663" s="48"/>
      <c r="E663" s="14" t="str">
        <f>IF(OR(ISBLANK(B663),ISBLANK(C663))=FALSE,VLOOKUP(C663,'Límites CartaControl'!$A$7:$H$13,2,FALSE),"")</f>
        <v/>
      </c>
      <c r="F663" s="14" t="str">
        <f>IF(OR(ISBLANK(B663),ISBLANK(C663))=FALSE,VLOOKUP(C663,'Límites CartaControl'!$A$7:$H$13,3,FALSE),"")</f>
        <v/>
      </c>
      <c r="G663" s="14" t="str">
        <f>IF(OR(ISBLANK(B663),ISBLANK(C663))=FALSE,VLOOKUP(C663,'Límites CartaControl'!$A$7:$H$13,4,FALSE),"")</f>
        <v/>
      </c>
      <c r="H663" s="14" t="str">
        <f>IF(OR(ISBLANK(B663),ISBLANK(C663))=FALSE,VLOOKUP(C663,'Límites CartaControl'!$A$7:$H$13,6,FALSE),"")</f>
        <v/>
      </c>
      <c r="I663" s="70" t="str">
        <f>IF(OR(ISBLANK(B663),ISBLANK(C663))=FALSE,VLOOKUP(C663,'Límites CartaControl'!$A$7:$H$13,7,FALSE),"")</f>
        <v/>
      </c>
      <c r="J663" s="48"/>
      <c r="K663" s="103"/>
      <c r="L663" s="83"/>
      <c r="M663" s="120"/>
    </row>
    <row r="664" spans="1:13" x14ac:dyDescent="0.25">
      <c r="A664" s="43">
        <v>654</v>
      </c>
      <c r="B664" s="78"/>
      <c r="C664" s="48"/>
      <c r="D664" s="48"/>
      <c r="E664" s="14" t="str">
        <f>IF(OR(ISBLANK(B664),ISBLANK(C664))=FALSE,VLOOKUP(C664,'Límites CartaControl'!$A$7:$H$13,2,FALSE),"")</f>
        <v/>
      </c>
      <c r="F664" s="14" t="str">
        <f>IF(OR(ISBLANK(B664),ISBLANK(C664))=FALSE,VLOOKUP(C664,'Límites CartaControl'!$A$7:$H$13,3,FALSE),"")</f>
        <v/>
      </c>
      <c r="G664" s="14" t="str">
        <f>IF(OR(ISBLANK(B664),ISBLANK(C664))=FALSE,VLOOKUP(C664,'Límites CartaControl'!$A$7:$H$13,4,FALSE),"")</f>
        <v/>
      </c>
      <c r="H664" s="14" t="str">
        <f>IF(OR(ISBLANK(B664),ISBLANK(C664))=FALSE,VLOOKUP(C664,'Límites CartaControl'!$A$7:$H$13,6,FALSE),"")</f>
        <v/>
      </c>
      <c r="I664" s="70" t="str">
        <f>IF(OR(ISBLANK(B664),ISBLANK(C664))=FALSE,VLOOKUP(C664,'Límites CartaControl'!$A$7:$H$13,7,FALSE),"")</f>
        <v/>
      </c>
      <c r="J664" s="48"/>
      <c r="K664" s="103"/>
      <c r="L664" s="83"/>
      <c r="M664" s="120"/>
    </row>
    <row r="665" spans="1:13" x14ac:dyDescent="0.25">
      <c r="A665" s="43">
        <v>655</v>
      </c>
      <c r="B665" s="78"/>
      <c r="C665" s="48"/>
      <c r="D665" s="48"/>
      <c r="E665" s="14" t="str">
        <f>IF(OR(ISBLANK(B665),ISBLANK(C665))=FALSE,VLOOKUP(C665,'Límites CartaControl'!$A$7:$H$13,2,FALSE),"")</f>
        <v/>
      </c>
      <c r="F665" s="14" t="str">
        <f>IF(OR(ISBLANK(B665),ISBLANK(C665))=FALSE,VLOOKUP(C665,'Límites CartaControl'!$A$7:$H$13,3,FALSE),"")</f>
        <v/>
      </c>
      <c r="G665" s="14" t="str">
        <f>IF(OR(ISBLANK(B665),ISBLANK(C665))=FALSE,VLOOKUP(C665,'Límites CartaControl'!$A$7:$H$13,4,FALSE),"")</f>
        <v/>
      </c>
      <c r="H665" s="14" t="str">
        <f>IF(OR(ISBLANK(B665),ISBLANK(C665))=FALSE,VLOOKUP(C665,'Límites CartaControl'!$A$7:$H$13,6,FALSE),"")</f>
        <v/>
      </c>
      <c r="I665" s="70" t="str">
        <f>IF(OR(ISBLANK(B665),ISBLANK(C665))=FALSE,VLOOKUP(C665,'Límites CartaControl'!$A$7:$H$13,7,FALSE),"")</f>
        <v/>
      </c>
      <c r="J665" s="48"/>
      <c r="K665" s="103"/>
      <c r="L665" s="83"/>
      <c r="M665" s="120"/>
    </row>
    <row r="666" spans="1:13" x14ac:dyDescent="0.25">
      <c r="A666" s="43">
        <v>656</v>
      </c>
      <c r="B666" s="78"/>
      <c r="C666" s="48"/>
      <c r="D666" s="48"/>
      <c r="E666" s="14" t="str">
        <f>IF(OR(ISBLANK(B666),ISBLANK(C666))=FALSE,VLOOKUP(C666,'Límites CartaControl'!$A$7:$H$13,2,FALSE),"")</f>
        <v/>
      </c>
      <c r="F666" s="14" t="str">
        <f>IF(OR(ISBLANK(B666),ISBLANK(C666))=FALSE,VLOOKUP(C666,'Límites CartaControl'!$A$7:$H$13,3,FALSE),"")</f>
        <v/>
      </c>
      <c r="G666" s="14" t="str">
        <f>IF(OR(ISBLANK(B666),ISBLANK(C666))=FALSE,VLOOKUP(C666,'Límites CartaControl'!$A$7:$H$13,4,FALSE),"")</f>
        <v/>
      </c>
      <c r="H666" s="14" t="str">
        <f>IF(OR(ISBLANK(B666),ISBLANK(C666))=FALSE,VLOOKUP(C666,'Límites CartaControl'!$A$7:$H$13,6,FALSE),"")</f>
        <v/>
      </c>
      <c r="I666" s="70" t="str">
        <f>IF(OR(ISBLANK(B666),ISBLANK(C666))=FALSE,VLOOKUP(C666,'Límites CartaControl'!$A$7:$H$13,7,FALSE),"")</f>
        <v/>
      </c>
      <c r="J666" s="48"/>
      <c r="K666" s="103"/>
      <c r="L666" s="83"/>
      <c r="M666" s="120"/>
    </row>
    <row r="667" spans="1:13" x14ac:dyDescent="0.25">
      <c r="A667" s="43">
        <v>657</v>
      </c>
      <c r="B667" s="78"/>
      <c r="C667" s="48"/>
      <c r="D667" s="48"/>
      <c r="E667" s="14" t="str">
        <f>IF(OR(ISBLANK(B667),ISBLANK(C667))=FALSE,VLOOKUP(C667,'Límites CartaControl'!$A$7:$H$13,2,FALSE),"")</f>
        <v/>
      </c>
      <c r="F667" s="14" t="str">
        <f>IF(OR(ISBLANK(B667),ISBLANK(C667))=FALSE,VLOOKUP(C667,'Límites CartaControl'!$A$7:$H$13,3,FALSE),"")</f>
        <v/>
      </c>
      <c r="G667" s="14" t="str">
        <f>IF(OR(ISBLANK(B667),ISBLANK(C667))=FALSE,VLOOKUP(C667,'Límites CartaControl'!$A$7:$H$13,4,FALSE),"")</f>
        <v/>
      </c>
      <c r="H667" s="14" t="str">
        <f>IF(OR(ISBLANK(B667),ISBLANK(C667))=FALSE,VLOOKUP(C667,'Límites CartaControl'!$A$7:$H$13,6,FALSE),"")</f>
        <v/>
      </c>
      <c r="I667" s="70" t="str">
        <f>IF(OR(ISBLANK(B667),ISBLANK(C667))=FALSE,VLOOKUP(C667,'Límites CartaControl'!$A$7:$H$13,7,FALSE),"")</f>
        <v/>
      </c>
      <c r="J667" s="48"/>
      <c r="K667" s="103"/>
      <c r="L667" s="83"/>
      <c r="M667" s="120"/>
    </row>
    <row r="668" spans="1:13" x14ac:dyDescent="0.25">
      <c r="A668" s="43">
        <v>658</v>
      </c>
      <c r="B668" s="78"/>
      <c r="C668" s="48"/>
      <c r="D668" s="48"/>
      <c r="E668" s="14" t="str">
        <f>IF(OR(ISBLANK(B668),ISBLANK(C668))=FALSE,VLOOKUP(C668,'Límites CartaControl'!$A$7:$H$13,2,FALSE),"")</f>
        <v/>
      </c>
      <c r="F668" s="14" t="str">
        <f>IF(OR(ISBLANK(B668),ISBLANK(C668))=FALSE,VLOOKUP(C668,'Límites CartaControl'!$A$7:$H$13,3,FALSE),"")</f>
        <v/>
      </c>
      <c r="G668" s="14" t="str">
        <f>IF(OR(ISBLANK(B668),ISBLANK(C668))=FALSE,VLOOKUP(C668,'Límites CartaControl'!$A$7:$H$13,4,FALSE),"")</f>
        <v/>
      </c>
      <c r="H668" s="14" t="str">
        <f>IF(OR(ISBLANK(B668),ISBLANK(C668))=FALSE,VLOOKUP(C668,'Límites CartaControl'!$A$7:$H$13,6,FALSE),"")</f>
        <v/>
      </c>
      <c r="I668" s="70" t="str">
        <f>IF(OR(ISBLANK(B668),ISBLANK(C668))=FALSE,VLOOKUP(C668,'Límites CartaControl'!$A$7:$H$13,7,FALSE),"")</f>
        <v/>
      </c>
      <c r="J668" s="48"/>
      <c r="K668" s="103"/>
      <c r="L668" s="83"/>
      <c r="M668" s="120"/>
    </row>
    <row r="669" spans="1:13" x14ac:dyDescent="0.25">
      <c r="A669" s="43">
        <v>659</v>
      </c>
      <c r="B669" s="78"/>
      <c r="C669" s="48"/>
      <c r="D669" s="48"/>
      <c r="E669" s="14" t="str">
        <f>IF(OR(ISBLANK(B669),ISBLANK(C669))=FALSE,VLOOKUP(C669,'Límites CartaControl'!$A$7:$H$13,2,FALSE),"")</f>
        <v/>
      </c>
      <c r="F669" s="14" t="str">
        <f>IF(OR(ISBLANK(B669),ISBLANK(C669))=FALSE,VLOOKUP(C669,'Límites CartaControl'!$A$7:$H$13,3,FALSE),"")</f>
        <v/>
      </c>
      <c r="G669" s="14" t="str">
        <f>IF(OR(ISBLANK(B669),ISBLANK(C669))=FALSE,VLOOKUP(C669,'Límites CartaControl'!$A$7:$H$13,4,FALSE),"")</f>
        <v/>
      </c>
      <c r="H669" s="14" t="str">
        <f>IF(OR(ISBLANK(B669),ISBLANK(C669))=FALSE,VLOOKUP(C669,'Límites CartaControl'!$A$7:$H$13,6,FALSE),"")</f>
        <v/>
      </c>
      <c r="I669" s="70" t="str">
        <f>IF(OR(ISBLANK(B669),ISBLANK(C669))=FALSE,VLOOKUP(C669,'Límites CartaControl'!$A$7:$H$13,7,FALSE),"")</f>
        <v/>
      </c>
      <c r="J669" s="48"/>
      <c r="K669" s="103"/>
      <c r="L669" s="83"/>
      <c r="M669" s="120"/>
    </row>
    <row r="670" spans="1:13" x14ac:dyDescent="0.25">
      <c r="A670" s="43">
        <v>660</v>
      </c>
      <c r="B670" s="78"/>
      <c r="C670" s="48"/>
      <c r="D670" s="48"/>
      <c r="E670" s="14" t="str">
        <f>IF(OR(ISBLANK(B670),ISBLANK(C670))=FALSE,VLOOKUP(C670,'Límites CartaControl'!$A$7:$H$13,2,FALSE),"")</f>
        <v/>
      </c>
      <c r="F670" s="14" t="str">
        <f>IF(OR(ISBLANK(B670),ISBLANK(C670))=FALSE,VLOOKUP(C670,'Límites CartaControl'!$A$7:$H$13,3,FALSE),"")</f>
        <v/>
      </c>
      <c r="G670" s="14" t="str">
        <f>IF(OR(ISBLANK(B670),ISBLANK(C670))=FALSE,VLOOKUP(C670,'Límites CartaControl'!$A$7:$H$13,4,FALSE),"")</f>
        <v/>
      </c>
      <c r="H670" s="14" t="str">
        <f>IF(OR(ISBLANK(B670),ISBLANK(C670))=FALSE,VLOOKUP(C670,'Límites CartaControl'!$A$7:$H$13,6,FALSE),"")</f>
        <v/>
      </c>
      <c r="I670" s="70" t="str">
        <f>IF(OR(ISBLANK(B670),ISBLANK(C670))=FALSE,VLOOKUP(C670,'Límites CartaControl'!$A$7:$H$13,7,FALSE),"")</f>
        <v/>
      </c>
      <c r="J670" s="48"/>
      <c r="K670" s="103"/>
      <c r="L670" s="83"/>
      <c r="M670" s="120"/>
    </row>
    <row r="671" spans="1:13" x14ac:dyDescent="0.25">
      <c r="A671" s="43">
        <v>661</v>
      </c>
      <c r="B671" s="78"/>
      <c r="C671" s="48"/>
      <c r="D671" s="48"/>
      <c r="E671" s="14" t="str">
        <f>IF(OR(ISBLANK(B671),ISBLANK(C671))=FALSE,VLOOKUP(C671,'Límites CartaControl'!$A$7:$H$13,2,FALSE),"")</f>
        <v/>
      </c>
      <c r="F671" s="14" t="str">
        <f>IF(OR(ISBLANK(B671),ISBLANK(C671))=FALSE,VLOOKUP(C671,'Límites CartaControl'!$A$7:$H$13,3,FALSE),"")</f>
        <v/>
      </c>
      <c r="G671" s="14" t="str">
        <f>IF(OR(ISBLANK(B671),ISBLANK(C671))=FALSE,VLOOKUP(C671,'Límites CartaControl'!$A$7:$H$13,4,FALSE),"")</f>
        <v/>
      </c>
      <c r="H671" s="14" t="str">
        <f>IF(OR(ISBLANK(B671),ISBLANK(C671))=FALSE,VLOOKUP(C671,'Límites CartaControl'!$A$7:$H$13,6,FALSE),"")</f>
        <v/>
      </c>
      <c r="I671" s="70" t="str">
        <f>IF(OR(ISBLANK(B671),ISBLANK(C671))=FALSE,VLOOKUP(C671,'Límites CartaControl'!$A$7:$H$13,7,FALSE),"")</f>
        <v/>
      </c>
      <c r="J671" s="48"/>
      <c r="K671" s="103"/>
      <c r="L671" s="83"/>
      <c r="M671" s="120"/>
    </row>
    <row r="672" spans="1:13" x14ac:dyDescent="0.25">
      <c r="A672" s="43">
        <v>662</v>
      </c>
      <c r="B672" s="78"/>
      <c r="C672" s="48"/>
      <c r="D672" s="48"/>
      <c r="E672" s="14" t="str">
        <f>IF(OR(ISBLANK(B672),ISBLANK(C672))=FALSE,VLOOKUP(C672,'Límites CartaControl'!$A$7:$H$13,2,FALSE),"")</f>
        <v/>
      </c>
      <c r="F672" s="14" t="str">
        <f>IF(OR(ISBLANK(B672),ISBLANK(C672))=FALSE,VLOOKUP(C672,'Límites CartaControl'!$A$7:$H$13,3,FALSE),"")</f>
        <v/>
      </c>
      <c r="G672" s="14" t="str">
        <f>IF(OR(ISBLANK(B672),ISBLANK(C672))=FALSE,VLOOKUP(C672,'Límites CartaControl'!$A$7:$H$13,4,FALSE),"")</f>
        <v/>
      </c>
      <c r="H672" s="14" t="str">
        <f>IF(OR(ISBLANK(B672),ISBLANK(C672))=FALSE,VLOOKUP(C672,'Límites CartaControl'!$A$7:$H$13,6,FALSE),"")</f>
        <v/>
      </c>
      <c r="I672" s="70" t="str">
        <f>IF(OR(ISBLANK(B672),ISBLANK(C672))=FALSE,VLOOKUP(C672,'Límites CartaControl'!$A$7:$H$13,7,FALSE),"")</f>
        <v/>
      </c>
      <c r="J672" s="48"/>
      <c r="K672" s="103"/>
      <c r="L672" s="83"/>
      <c r="M672" s="120"/>
    </row>
    <row r="673" spans="1:13" x14ac:dyDescent="0.25">
      <c r="A673" s="43">
        <v>663</v>
      </c>
      <c r="B673" s="78"/>
      <c r="C673" s="48"/>
      <c r="D673" s="48"/>
      <c r="E673" s="14" t="str">
        <f>IF(OR(ISBLANK(B673),ISBLANK(C673))=FALSE,VLOOKUP(C673,'Límites CartaControl'!$A$7:$H$13,2,FALSE),"")</f>
        <v/>
      </c>
      <c r="F673" s="14" t="str">
        <f>IF(OR(ISBLANK(B673),ISBLANK(C673))=FALSE,VLOOKUP(C673,'Límites CartaControl'!$A$7:$H$13,3,FALSE),"")</f>
        <v/>
      </c>
      <c r="G673" s="14" t="str">
        <f>IF(OR(ISBLANK(B673),ISBLANK(C673))=FALSE,VLOOKUP(C673,'Límites CartaControl'!$A$7:$H$13,4,FALSE),"")</f>
        <v/>
      </c>
      <c r="H673" s="14" t="str">
        <f>IF(OR(ISBLANK(B673),ISBLANK(C673))=FALSE,VLOOKUP(C673,'Límites CartaControl'!$A$7:$H$13,6,FALSE),"")</f>
        <v/>
      </c>
      <c r="I673" s="70" t="str">
        <f>IF(OR(ISBLANK(B673),ISBLANK(C673))=FALSE,VLOOKUP(C673,'Límites CartaControl'!$A$7:$H$13,7,FALSE),"")</f>
        <v/>
      </c>
      <c r="J673" s="48"/>
      <c r="K673" s="103"/>
      <c r="L673" s="83"/>
      <c r="M673" s="120"/>
    </row>
    <row r="674" spans="1:13" x14ac:dyDescent="0.25">
      <c r="A674" s="43">
        <v>664</v>
      </c>
      <c r="B674" s="78"/>
      <c r="C674" s="48"/>
      <c r="D674" s="48"/>
      <c r="E674" s="14" t="str">
        <f>IF(OR(ISBLANK(B674),ISBLANK(C674))=FALSE,VLOOKUP(C674,'Límites CartaControl'!$A$7:$H$13,2,FALSE),"")</f>
        <v/>
      </c>
      <c r="F674" s="14" t="str">
        <f>IF(OR(ISBLANK(B674),ISBLANK(C674))=FALSE,VLOOKUP(C674,'Límites CartaControl'!$A$7:$H$13,3,FALSE),"")</f>
        <v/>
      </c>
      <c r="G674" s="14" t="str">
        <f>IF(OR(ISBLANK(B674),ISBLANK(C674))=FALSE,VLOOKUP(C674,'Límites CartaControl'!$A$7:$H$13,4,FALSE),"")</f>
        <v/>
      </c>
      <c r="H674" s="14" t="str">
        <f>IF(OR(ISBLANK(B674),ISBLANK(C674))=FALSE,VLOOKUP(C674,'Límites CartaControl'!$A$7:$H$13,6,FALSE),"")</f>
        <v/>
      </c>
      <c r="I674" s="70" t="str">
        <f>IF(OR(ISBLANK(B674),ISBLANK(C674))=FALSE,VLOOKUP(C674,'Límites CartaControl'!$A$7:$H$13,7,FALSE),"")</f>
        <v/>
      </c>
      <c r="J674" s="48"/>
      <c r="K674" s="103"/>
      <c r="L674" s="83"/>
      <c r="M674" s="120"/>
    </row>
    <row r="675" spans="1:13" x14ac:dyDescent="0.25">
      <c r="A675" s="43">
        <v>665</v>
      </c>
      <c r="B675" s="78"/>
      <c r="C675" s="48"/>
      <c r="D675" s="48"/>
      <c r="E675" s="14" t="str">
        <f>IF(OR(ISBLANK(B675),ISBLANK(C675))=FALSE,VLOOKUP(C675,'Límites CartaControl'!$A$7:$H$13,2,FALSE),"")</f>
        <v/>
      </c>
      <c r="F675" s="14" t="str">
        <f>IF(OR(ISBLANK(B675),ISBLANK(C675))=FALSE,VLOOKUP(C675,'Límites CartaControl'!$A$7:$H$13,3,FALSE),"")</f>
        <v/>
      </c>
      <c r="G675" s="14" t="str">
        <f>IF(OR(ISBLANK(B675),ISBLANK(C675))=FALSE,VLOOKUP(C675,'Límites CartaControl'!$A$7:$H$13,4,FALSE),"")</f>
        <v/>
      </c>
      <c r="H675" s="14" t="str">
        <f>IF(OR(ISBLANK(B675),ISBLANK(C675))=FALSE,VLOOKUP(C675,'Límites CartaControl'!$A$7:$H$13,6,FALSE),"")</f>
        <v/>
      </c>
      <c r="I675" s="70" t="str">
        <f>IF(OR(ISBLANK(B675),ISBLANK(C675))=FALSE,VLOOKUP(C675,'Límites CartaControl'!$A$7:$H$13,7,FALSE),"")</f>
        <v/>
      </c>
      <c r="J675" s="48"/>
      <c r="K675" s="103"/>
      <c r="L675" s="83"/>
      <c r="M675" s="120"/>
    </row>
    <row r="676" spans="1:13" x14ac:dyDescent="0.25">
      <c r="A676" s="43">
        <v>666</v>
      </c>
      <c r="B676" s="78"/>
      <c r="C676" s="48"/>
      <c r="D676" s="48"/>
      <c r="E676" s="14" t="str">
        <f>IF(OR(ISBLANK(B676),ISBLANK(C676))=FALSE,VLOOKUP(C676,'Límites CartaControl'!$A$7:$H$13,2,FALSE),"")</f>
        <v/>
      </c>
      <c r="F676" s="14" t="str">
        <f>IF(OR(ISBLANK(B676),ISBLANK(C676))=FALSE,VLOOKUP(C676,'Límites CartaControl'!$A$7:$H$13,3,FALSE),"")</f>
        <v/>
      </c>
      <c r="G676" s="14" t="str">
        <f>IF(OR(ISBLANK(B676),ISBLANK(C676))=FALSE,VLOOKUP(C676,'Límites CartaControl'!$A$7:$H$13,4,FALSE),"")</f>
        <v/>
      </c>
      <c r="H676" s="14" t="str">
        <f>IF(OR(ISBLANK(B676),ISBLANK(C676))=FALSE,VLOOKUP(C676,'Límites CartaControl'!$A$7:$H$13,6,FALSE),"")</f>
        <v/>
      </c>
      <c r="I676" s="70" t="str">
        <f>IF(OR(ISBLANK(B676),ISBLANK(C676))=FALSE,VLOOKUP(C676,'Límites CartaControl'!$A$7:$H$13,7,FALSE),"")</f>
        <v/>
      </c>
      <c r="J676" s="48"/>
      <c r="K676" s="103"/>
      <c r="L676" s="83"/>
      <c r="M676" s="120"/>
    </row>
    <row r="677" spans="1:13" x14ac:dyDescent="0.25">
      <c r="A677" s="43">
        <v>667</v>
      </c>
      <c r="B677" s="78"/>
      <c r="C677" s="48"/>
      <c r="D677" s="48"/>
      <c r="E677" s="14" t="str">
        <f>IF(OR(ISBLANK(B677),ISBLANK(C677))=FALSE,VLOOKUP(C677,'Límites CartaControl'!$A$7:$H$13,2,FALSE),"")</f>
        <v/>
      </c>
      <c r="F677" s="14" t="str">
        <f>IF(OR(ISBLANK(B677),ISBLANK(C677))=FALSE,VLOOKUP(C677,'Límites CartaControl'!$A$7:$H$13,3,FALSE),"")</f>
        <v/>
      </c>
      <c r="G677" s="14" t="str">
        <f>IF(OR(ISBLANK(B677),ISBLANK(C677))=FALSE,VLOOKUP(C677,'Límites CartaControl'!$A$7:$H$13,4,FALSE),"")</f>
        <v/>
      </c>
      <c r="H677" s="14" t="str">
        <f>IF(OR(ISBLANK(B677),ISBLANK(C677))=FALSE,VLOOKUP(C677,'Límites CartaControl'!$A$7:$H$13,6,FALSE),"")</f>
        <v/>
      </c>
      <c r="I677" s="70" t="str">
        <f>IF(OR(ISBLANK(B677),ISBLANK(C677))=FALSE,VLOOKUP(C677,'Límites CartaControl'!$A$7:$H$13,7,FALSE),"")</f>
        <v/>
      </c>
      <c r="J677" s="48"/>
      <c r="K677" s="103"/>
      <c r="L677" s="83"/>
      <c r="M677" s="120"/>
    </row>
    <row r="678" spans="1:13" x14ac:dyDescent="0.25">
      <c r="A678" s="43">
        <v>668</v>
      </c>
      <c r="B678" s="78"/>
      <c r="C678" s="48"/>
      <c r="D678" s="48"/>
      <c r="E678" s="14" t="str">
        <f>IF(OR(ISBLANK(B678),ISBLANK(C678))=FALSE,VLOOKUP(C678,'Límites CartaControl'!$A$7:$H$13,2,FALSE),"")</f>
        <v/>
      </c>
      <c r="F678" s="14" t="str">
        <f>IF(OR(ISBLANK(B678),ISBLANK(C678))=FALSE,VLOOKUP(C678,'Límites CartaControl'!$A$7:$H$13,3,FALSE),"")</f>
        <v/>
      </c>
      <c r="G678" s="14" t="str">
        <f>IF(OR(ISBLANK(B678),ISBLANK(C678))=FALSE,VLOOKUP(C678,'Límites CartaControl'!$A$7:$H$13,4,FALSE),"")</f>
        <v/>
      </c>
      <c r="H678" s="14" t="str">
        <f>IF(OR(ISBLANK(B678),ISBLANK(C678))=FALSE,VLOOKUP(C678,'Límites CartaControl'!$A$7:$H$13,6,FALSE),"")</f>
        <v/>
      </c>
      <c r="I678" s="70" t="str">
        <f>IF(OR(ISBLANK(B678),ISBLANK(C678))=FALSE,VLOOKUP(C678,'Límites CartaControl'!$A$7:$H$13,7,FALSE),"")</f>
        <v/>
      </c>
      <c r="J678" s="48"/>
      <c r="K678" s="103"/>
      <c r="L678" s="83"/>
      <c r="M678" s="120"/>
    </row>
    <row r="679" spans="1:13" x14ac:dyDescent="0.25">
      <c r="A679" s="43">
        <v>669</v>
      </c>
      <c r="B679" s="78"/>
      <c r="C679" s="48"/>
      <c r="D679" s="48"/>
      <c r="E679" s="14" t="str">
        <f>IF(OR(ISBLANK(B679),ISBLANK(C679))=FALSE,VLOOKUP(C679,'Límites CartaControl'!$A$7:$H$13,2,FALSE),"")</f>
        <v/>
      </c>
      <c r="F679" s="14" t="str">
        <f>IF(OR(ISBLANK(B679),ISBLANK(C679))=FALSE,VLOOKUP(C679,'Límites CartaControl'!$A$7:$H$13,3,FALSE),"")</f>
        <v/>
      </c>
      <c r="G679" s="14" t="str">
        <f>IF(OR(ISBLANK(B679),ISBLANK(C679))=FALSE,VLOOKUP(C679,'Límites CartaControl'!$A$7:$H$13,4,FALSE),"")</f>
        <v/>
      </c>
      <c r="H679" s="14" t="str">
        <f>IF(OR(ISBLANK(B679),ISBLANK(C679))=FALSE,VLOOKUP(C679,'Límites CartaControl'!$A$7:$H$13,6,FALSE),"")</f>
        <v/>
      </c>
      <c r="I679" s="70" t="str">
        <f>IF(OR(ISBLANK(B679),ISBLANK(C679))=FALSE,VLOOKUP(C679,'Límites CartaControl'!$A$7:$H$13,7,FALSE),"")</f>
        <v/>
      </c>
      <c r="J679" s="48"/>
      <c r="K679" s="103"/>
      <c r="L679" s="83"/>
      <c r="M679" s="120"/>
    </row>
    <row r="680" spans="1:13" x14ac:dyDescent="0.25">
      <c r="A680" s="43">
        <v>670</v>
      </c>
      <c r="B680" s="78"/>
      <c r="C680" s="48"/>
      <c r="D680" s="48"/>
      <c r="E680" s="14" t="str">
        <f>IF(OR(ISBLANK(B680),ISBLANK(C680))=FALSE,VLOOKUP(C680,'Límites CartaControl'!$A$7:$H$13,2,FALSE),"")</f>
        <v/>
      </c>
      <c r="F680" s="14" t="str">
        <f>IF(OR(ISBLANK(B680),ISBLANK(C680))=FALSE,VLOOKUP(C680,'Límites CartaControl'!$A$7:$H$13,3,FALSE),"")</f>
        <v/>
      </c>
      <c r="G680" s="14" t="str">
        <f>IF(OR(ISBLANK(B680),ISBLANK(C680))=FALSE,VLOOKUP(C680,'Límites CartaControl'!$A$7:$H$13,4,FALSE),"")</f>
        <v/>
      </c>
      <c r="H680" s="14" t="str">
        <f>IF(OR(ISBLANK(B680),ISBLANK(C680))=FALSE,VLOOKUP(C680,'Límites CartaControl'!$A$7:$H$13,6,FALSE),"")</f>
        <v/>
      </c>
      <c r="I680" s="70" t="str">
        <f>IF(OR(ISBLANK(B680),ISBLANK(C680))=FALSE,VLOOKUP(C680,'Límites CartaControl'!$A$7:$H$13,7,FALSE),"")</f>
        <v/>
      </c>
      <c r="J680" s="48"/>
      <c r="K680" s="103"/>
      <c r="L680" s="83"/>
      <c r="M680" s="120"/>
    </row>
    <row r="681" spans="1:13" x14ac:dyDescent="0.25">
      <c r="A681" s="43">
        <v>671</v>
      </c>
      <c r="B681" s="78"/>
      <c r="C681" s="48"/>
      <c r="D681" s="48"/>
      <c r="E681" s="14" t="str">
        <f>IF(OR(ISBLANK(B681),ISBLANK(C681))=FALSE,VLOOKUP(C681,'Límites CartaControl'!$A$7:$H$13,2,FALSE),"")</f>
        <v/>
      </c>
      <c r="F681" s="14" t="str">
        <f>IF(OR(ISBLANK(B681),ISBLANK(C681))=FALSE,VLOOKUP(C681,'Límites CartaControl'!$A$7:$H$13,3,FALSE),"")</f>
        <v/>
      </c>
      <c r="G681" s="14" t="str">
        <f>IF(OR(ISBLANK(B681),ISBLANK(C681))=FALSE,VLOOKUP(C681,'Límites CartaControl'!$A$7:$H$13,4,FALSE),"")</f>
        <v/>
      </c>
      <c r="H681" s="14" t="str">
        <f>IF(OR(ISBLANK(B681),ISBLANK(C681))=FALSE,VLOOKUP(C681,'Límites CartaControl'!$A$7:$H$13,6,FALSE),"")</f>
        <v/>
      </c>
      <c r="I681" s="70" t="str">
        <f>IF(OR(ISBLANK(B681),ISBLANK(C681))=FALSE,VLOOKUP(C681,'Límites CartaControl'!$A$7:$H$13,7,FALSE),"")</f>
        <v/>
      </c>
      <c r="J681" s="48"/>
      <c r="K681" s="103"/>
      <c r="L681" s="83"/>
      <c r="M681" s="120"/>
    </row>
    <row r="682" spans="1:13" x14ac:dyDescent="0.25">
      <c r="A682" s="43">
        <v>672</v>
      </c>
      <c r="B682" s="78"/>
      <c r="C682" s="48"/>
      <c r="D682" s="48"/>
      <c r="E682" s="14" t="str">
        <f>IF(OR(ISBLANK(B682),ISBLANK(C682))=FALSE,VLOOKUP(C682,'Límites CartaControl'!$A$7:$H$13,2,FALSE),"")</f>
        <v/>
      </c>
      <c r="F682" s="14" t="str">
        <f>IF(OR(ISBLANK(B682),ISBLANK(C682))=FALSE,VLOOKUP(C682,'Límites CartaControl'!$A$7:$H$13,3,FALSE),"")</f>
        <v/>
      </c>
      <c r="G682" s="14" t="str">
        <f>IF(OR(ISBLANK(B682),ISBLANK(C682))=FALSE,VLOOKUP(C682,'Límites CartaControl'!$A$7:$H$13,4,FALSE),"")</f>
        <v/>
      </c>
      <c r="H682" s="14" t="str">
        <f>IF(OR(ISBLANK(B682),ISBLANK(C682))=FALSE,VLOOKUP(C682,'Límites CartaControl'!$A$7:$H$13,6,FALSE),"")</f>
        <v/>
      </c>
      <c r="I682" s="70" t="str">
        <f>IF(OR(ISBLANK(B682),ISBLANK(C682))=FALSE,VLOOKUP(C682,'Límites CartaControl'!$A$7:$H$13,7,FALSE),"")</f>
        <v/>
      </c>
      <c r="J682" s="48"/>
      <c r="K682" s="103"/>
      <c r="L682" s="83"/>
      <c r="M682" s="120"/>
    </row>
    <row r="683" spans="1:13" x14ac:dyDescent="0.25">
      <c r="A683" s="43">
        <v>673</v>
      </c>
      <c r="B683" s="78"/>
      <c r="C683" s="48"/>
      <c r="D683" s="48"/>
      <c r="E683" s="14" t="str">
        <f>IF(OR(ISBLANK(B683),ISBLANK(C683))=FALSE,VLOOKUP(C683,'Límites CartaControl'!$A$7:$H$13,2,FALSE),"")</f>
        <v/>
      </c>
      <c r="F683" s="14" t="str">
        <f>IF(OR(ISBLANK(B683),ISBLANK(C683))=FALSE,VLOOKUP(C683,'Límites CartaControl'!$A$7:$H$13,3,FALSE),"")</f>
        <v/>
      </c>
      <c r="G683" s="14" t="str">
        <f>IF(OR(ISBLANK(B683),ISBLANK(C683))=FALSE,VLOOKUP(C683,'Límites CartaControl'!$A$7:$H$13,4,FALSE),"")</f>
        <v/>
      </c>
      <c r="H683" s="14" t="str">
        <f>IF(OR(ISBLANK(B683),ISBLANK(C683))=FALSE,VLOOKUP(C683,'Límites CartaControl'!$A$7:$H$13,6,FALSE),"")</f>
        <v/>
      </c>
      <c r="I683" s="70" t="str">
        <f>IF(OR(ISBLANK(B683),ISBLANK(C683))=FALSE,VLOOKUP(C683,'Límites CartaControl'!$A$7:$H$13,7,FALSE),"")</f>
        <v/>
      </c>
      <c r="J683" s="48"/>
      <c r="K683" s="103"/>
      <c r="L683" s="83"/>
      <c r="M683" s="120"/>
    </row>
    <row r="684" spans="1:13" x14ac:dyDescent="0.25">
      <c r="A684" s="43">
        <v>674</v>
      </c>
      <c r="B684" s="78"/>
      <c r="C684" s="48"/>
      <c r="D684" s="48"/>
      <c r="E684" s="14" t="str">
        <f>IF(OR(ISBLANK(B684),ISBLANK(C684))=FALSE,VLOOKUP(C684,'Límites CartaControl'!$A$7:$H$13,2,FALSE),"")</f>
        <v/>
      </c>
      <c r="F684" s="14" t="str">
        <f>IF(OR(ISBLANK(B684),ISBLANK(C684))=FALSE,VLOOKUP(C684,'Límites CartaControl'!$A$7:$H$13,3,FALSE),"")</f>
        <v/>
      </c>
      <c r="G684" s="14" t="str">
        <f>IF(OR(ISBLANK(B684),ISBLANK(C684))=FALSE,VLOOKUP(C684,'Límites CartaControl'!$A$7:$H$13,4,FALSE),"")</f>
        <v/>
      </c>
      <c r="H684" s="14" t="str">
        <f>IF(OR(ISBLANK(B684),ISBLANK(C684))=FALSE,VLOOKUP(C684,'Límites CartaControl'!$A$7:$H$13,6,FALSE),"")</f>
        <v/>
      </c>
      <c r="I684" s="70" t="str">
        <f>IF(OR(ISBLANK(B684),ISBLANK(C684))=FALSE,VLOOKUP(C684,'Límites CartaControl'!$A$7:$H$13,7,FALSE),"")</f>
        <v/>
      </c>
      <c r="J684" s="48"/>
      <c r="K684" s="103"/>
      <c r="L684" s="83"/>
      <c r="M684" s="120"/>
    </row>
    <row r="685" spans="1:13" x14ac:dyDescent="0.25">
      <c r="A685" s="43">
        <v>675</v>
      </c>
      <c r="B685" s="78"/>
      <c r="C685" s="48"/>
      <c r="D685" s="48"/>
      <c r="E685" s="14" t="str">
        <f>IF(OR(ISBLANK(B685),ISBLANK(C685))=FALSE,VLOOKUP(C685,'Límites CartaControl'!$A$7:$H$13,2,FALSE),"")</f>
        <v/>
      </c>
      <c r="F685" s="14" t="str">
        <f>IF(OR(ISBLANK(B685),ISBLANK(C685))=FALSE,VLOOKUP(C685,'Límites CartaControl'!$A$7:$H$13,3,FALSE),"")</f>
        <v/>
      </c>
      <c r="G685" s="14" t="str">
        <f>IF(OR(ISBLANK(B685),ISBLANK(C685))=FALSE,VLOOKUP(C685,'Límites CartaControl'!$A$7:$H$13,4,FALSE),"")</f>
        <v/>
      </c>
      <c r="H685" s="14" t="str">
        <f>IF(OR(ISBLANK(B685),ISBLANK(C685))=FALSE,VLOOKUP(C685,'Límites CartaControl'!$A$7:$H$13,6,FALSE),"")</f>
        <v/>
      </c>
      <c r="I685" s="70" t="str">
        <f>IF(OR(ISBLANK(B685),ISBLANK(C685))=FALSE,VLOOKUP(C685,'Límites CartaControl'!$A$7:$H$13,7,FALSE),"")</f>
        <v/>
      </c>
      <c r="J685" s="48"/>
      <c r="K685" s="103"/>
      <c r="L685" s="83"/>
      <c r="M685" s="120"/>
    </row>
    <row r="686" spans="1:13" x14ac:dyDescent="0.25">
      <c r="A686" s="43">
        <v>676</v>
      </c>
      <c r="B686" s="78"/>
      <c r="C686" s="48"/>
      <c r="D686" s="48"/>
      <c r="E686" s="14" t="str">
        <f>IF(OR(ISBLANK(B686),ISBLANK(C686))=FALSE,VLOOKUP(C686,'Límites CartaControl'!$A$7:$H$13,2,FALSE),"")</f>
        <v/>
      </c>
      <c r="F686" s="14" t="str">
        <f>IF(OR(ISBLANK(B686),ISBLANK(C686))=FALSE,VLOOKUP(C686,'Límites CartaControl'!$A$7:$H$13,3,FALSE),"")</f>
        <v/>
      </c>
      <c r="G686" s="14" t="str">
        <f>IF(OR(ISBLANK(B686),ISBLANK(C686))=FALSE,VLOOKUP(C686,'Límites CartaControl'!$A$7:$H$13,4,FALSE),"")</f>
        <v/>
      </c>
      <c r="H686" s="14" t="str">
        <f>IF(OR(ISBLANK(B686),ISBLANK(C686))=FALSE,VLOOKUP(C686,'Límites CartaControl'!$A$7:$H$13,6,FALSE),"")</f>
        <v/>
      </c>
      <c r="I686" s="70" t="str">
        <f>IF(OR(ISBLANK(B686),ISBLANK(C686))=FALSE,VLOOKUP(C686,'Límites CartaControl'!$A$7:$H$13,7,FALSE),"")</f>
        <v/>
      </c>
      <c r="J686" s="48"/>
      <c r="K686" s="103"/>
      <c r="L686" s="83"/>
      <c r="M686" s="120"/>
    </row>
    <row r="687" spans="1:13" x14ac:dyDescent="0.25">
      <c r="A687" s="43">
        <v>677</v>
      </c>
      <c r="B687" s="78"/>
      <c r="C687" s="48"/>
      <c r="D687" s="48"/>
      <c r="E687" s="14" t="str">
        <f>IF(OR(ISBLANK(B687),ISBLANK(C687))=FALSE,VLOOKUP(C687,'Límites CartaControl'!$A$7:$H$13,2,FALSE),"")</f>
        <v/>
      </c>
      <c r="F687" s="14" t="str">
        <f>IF(OR(ISBLANK(B687),ISBLANK(C687))=FALSE,VLOOKUP(C687,'Límites CartaControl'!$A$7:$H$13,3,FALSE),"")</f>
        <v/>
      </c>
      <c r="G687" s="14" t="str">
        <f>IF(OR(ISBLANK(B687),ISBLANK(C687))=FALSE,VLOOKUP(C687,'Límites CartaControl'!$A$7:$H$13,4,FALSE),"")</f>
        <v/>
      </c>
      <c r="H687" s="14" t="str">
        <f>IF(OR(ISBLANK(B687),ISBLANK(C687))=FALSE,VLOOKUP(C687,'Límites CartaControl'!$A$7:$H$13,6,FALSE),"")</f>
        <v/>
      </c>
      <c r="I687" s="70" t="str">
        <f>IF(OR(ISBLANK(B687),ISBLANK(C687))=FALSE,VLOOKUP(C687,'Límites CartaControl'!$A$7:$H$13,7,FALSE),"")</f>
        <v/>
      </c>
      <c r="J687" s="48"/>
      <c r="K687" s="103"/>
      <c r="L687" s="83"/>
      <c r="M687" s="120"/>
    </row>
    <row r="688" spans="1:13" x14ac:dyDescent="0.25">
      <c r="A688" s="43">
        <v>678</v>
      </c>
      <c r="B688" s="78"/>
      <c r="C688" s="48"/>
      <c r="D688" s="48"/>
      <c r="E688" s="14" t="str">
        <f>IF(OR(ISBLANK(B688),ISBLANK(C688))=FALSE,VLOOKUP(C688,'Límites CartaControl'!$A$7:$H$13,2,FALSE),"")</f>
        <v/>
      </c>
      <c r="F688" s="14" t="str">
        <f>IF(OR(ISBLANK(B688),ISBLANK(C688))=FALSE,VLOOKUP(C688,'Límites CartaControl'!$A$7:$H$13,3,FALSE),"")</f>
        <v/>
      </c>
      <c r="G688" s="14" t="str">
        <f>IF(OR(ISBLANK(B688),ISBLANK(C688))=FALSE,VLOOKUP(C688,'Límites CartaControl'!$A$7:$H$13,4,FALSE),"")</f>
        <v/>
      </c>
      <c r="H688" s="14" t="str">
        <f>IF(OR(ISBLANK(B688),ISBLANK(C688))=FALSE,VLOOKUP(C688,'Límites CartaControl'!$A$7:$H$13,6,FALSE),"")</f>
        <v/>
      </c>
      <c r="I688" s="70" t="str">
        <f>IF(OR(ISBLANK(B688),ISBLANK(C688))=FALSE,VLOOKUP(C688,'Límites CartaControl'!$A$7:$H$13,7,FALSE),"")</f>
        <v/>
      </c>
      <c r="J688" s="48"/>
      <c r="K688" s="103"/>
      <c r="L688" s="83"/>
      <c r="M688" s="120"/>
    </row>
    <row r="689" spans="1:13" x14ac:dyDescent="0.25">
      <c r="A689" s="43">
        <v>679</v>
      </c>
      <c r="B689" s="78"/>
      <c r="C689" s="48"/>
      <c r="D689" s="48"/>
      <c r="E689" s="14" t="str">
        <f>IF(OR(ISBLANK(B689),ISBLANK(C689))=FALSE,VLOOKUP(C689,'Límites CartaControl'!$A$7:$H$13,2,FALSE),"")</f>
        <v/>
      </c>
      <c r="F689" s="14" t="str">
        <f>IF(OR(ISBLANK(B689),ISBLANK(C689))=FALSE,VLOOKUP(C689,'Límites CartaControl'!$A$7:$H$13,3,FALSE),"")</f>
        <v/>
      </c>
      <c r="G689" s="14" t="str">
        <f>IF(OR(ISBLANK(B689),ISBLANK(C689))=FALSE,VLOOKUP(C689,'Límites CartaControl'!$A$7:$H$13,4,FALSE),"")</f>
        <v/>
      </c>
      <c r="H689" s="14" t="str">
        <f>IF(OR(ISBLANK(B689),ISBLANK(C689))=FALSE,VLOOKUP(C689,'Límites CartaControl'!$A$7:$H$13,6,FALSE),"")</f>
        <v/>
      </c>
      <c r="I689" s="70" t="str">
        <f>IF(OR(ISBLANK(B689),ISBLANK(C689))=FALSE,VLOOKUP(C689,'Límites CartaControl'!$A$7:$H$13,7,FALSE),"")</f>
        <v/>
      </c>
      <c r="J689" s="48"/>
      <c r="K689" s="103"/>
      <c r="L689" s="83"/>
      <c r="M689" s="120"/>
    </row>
    <row r="690" spans="1:13" x14ac:dyDescent="0.25">
      <c r="A690" s="43">
        <v>680</v>
      </c>
      <c r="B690" s="78"/>
      <c r="C690" s="48"/>
      <c r="D690" s="48"/>
      <c r="E690" s="14" t="str">
        <f>IF(OR(ISBLANK(B690),ISBLANK(C690))=FALSE,VLOOKUP(C690,'Límites CartaControl'!$A$7:$H$13,2,FALSE),"")</f>
        <v/>
      </c>
      <c r="F690" s="14" t="str">
        <f>IF(OR(ISBLANK(B690),ISBLANK(C690))=FALSE,VLOOKUP(C690,'Límites CartaControl'!$A$7:$H$13,3,FALSE),"")</f>
        <v/>
      </c>
      <c r="G690" s="14" t="str">
        <f>IF(OR(ISBLANK(B690),ISBLANK(C690))=FALSE,VLOOKUP(C690,'Límites CartaControl'!$A$7:$H$13,4,FALSE),"")</f>
        <v/>
      </c>
      <c r="H690" s="14" t="str">
        <f>IF(OR(ISBLANK(B690),ISBLANK(C690))=FALSE,VLOOKUP(C690,'Límites CartaControl'!$A$7:$H$13,6,FALSE),"")</f>
        <v/>
      </c>
      <c r="I690" s="70" t="str">
        <f>IF(OR(ISBLANK(B690),ISBLANK(C690))=FALSE,VLOOKUP(C690,'Límites CartaControl'!$A$7:$H$13,7,FALSE),"")</f>
        <v/>
      </c>
      <c r="J690" s="48"/>
      <c r="K690" s="103"/>
      <c r="L690" s="83"/>
      <c r="M690" s="120"/>
    </row>
    <row r="691" spans="1:13" x14ac:dyDescent="0.25">
      <c r="A691" s="43">
        <v>681</v>
      </c>
      <c r="B691" s="78"/>
      <c r="C691" s="48"/>
      <c r="D691" s="48"/>
      <c r="E691" s="14" t="str">
        <f>IF(OR(ISBLANK(B691),ISBLANK(C691))=FALSE,VLOOKUP(C691,'Límites CartaControl'!$A$7:$H$13,2,FALSE),"")</f>
        <v/>
      </c>
      <c r="F691" s="14" t="str">
        <f>IF(OR(ISBLANK(B691),ISBLANK(C691))=FALSE,VLOOKUP(C691,'Límites CartaControl'!$A$7:$H$13,3,FALSE),"")</f>
        <v/>
      </c>
      <c r="G691" s="14" t="str">
        <f>IF(OR(ISBLANK(B691),ISBLANK(C691))=FALSE,VLOOKUP(C691,'Límites CartaControl'!$A$7:$H$13,4,FALSE),"")</f>
        <v/>
      </c>
      <c r="H691" s="14" t="str">
        <f>IF(OR(ISBLANK(B691),ISBLANK(C691))=FALSE,VLOOKUP(C691,'Límites CartaControl'!$A$7:$H$13,6,FALSE),"")</f>
        <v/>
      </c>
      <c r="I691" s="70" t="str">
        <f>IF(OR(ISBLANK(B691),ISBLANK(C691))=FALSE,VLOOKUP(C691,'Límites CartaControl'!$A$7:$H$13,7,FALSE),"")</f>
        <v/>
      </c>
      <c r="J691" s="48"/>
      <c r="K691" s="103"/>
      <c r="L691" s="83"/>
      <c r="M691" s="120"/>
    </row>
    <row r="692" spans="1:13" x14ac:dyDescent="0.25">
      <c r="A692" s="43">
        <v>682</v>
      </c>
      <c r="B692" s="78"/>
      <c r="C692" s="48"/>
      <c r="D692" s="48"/>
      <c r="E692" s="14" t="str">
        <f>IF(OR(ISBLANK(B692),ISBLANK(C692))=FALSE,VLOOKUP(C692,'Límites CartaControl'!$A$7:$H$13,2,FALSE),"")</f>
        <v/>
      </c>
      <c r="F692" s="14" t="str">
        <f>IF(OR(ISBLANK(B692),ISBLANK(C692))=FALSE,VLOOKUP(C692,'Límites CartaControl'!$A$7:$H$13,3,FALSE),"")</f>
        <v/>
      </c>
      <c r="G692" s="14" t="str">
        <f>IF(OR(ISBLANK(B692),ISBLANK(C692))=FALSE,VLOOKUP(C692,'Límites CartaControl'!$A$7:$H$13,4,FALSE),"")</f>
        <v/>
      </c>
      <c r="H692" s="14" t="str">
        <f>IF(OR(ISBLANK(B692),ISBLANK(C692))=FALSE,VLOOKUP(C692,'Límites CartaControl'!$A$7:$H$13,6,FALSE),"")</f>
        <v/>
      </c>
      <c r="I692" s="70" t="str">
        <f>IF(OR(ISBLANK(B692),ISBLANK(C692))=FALSE,VLOOKUP(C692,'Límites CartaControl'!$A$7:$H$13,7,FALSE),"")</f>
        <v/>
      </c>
      <c r="J692" s="48"/>
      <c r="K692" s="103"/>
      <c r="L692" s="83"/>
      <c r="M692" s="120"/>
    </row>
    <row r="693" spans="1:13" x14ac:dyDescent="0.25">
      <c r="A693" s="43">
        <v>683</v>
      </c>
      <c r="B693" s="78"/>
      <c r="C693" s="48"/>
      <c r="D693" s="48"/>
      <c r="E693" s="14" t="str">
        <f>IF(OR(ISBLANK(B693),ISBLANK(C693))=FALSE,VLOOKUP(C693,'Límites CartaControl'!$A$7:$H$13,2,FALSE),"")</f>
        <v/>
      </c>
      <c r="F693" s="14" t="str">
        <f>IF(OR(ISBLANK(B693),ISBLANK(C693))=FALSE,VLOOKUP(C693,'Límites CartaControl'!$A$7:$H$13,3,FALSE),"")</f>
        <v/>
      </c>
      <c r="G693" s="14" t="str">
        <f>IF(OR(ISBLANK(B693),ISBLANK(C693))=FALSE,VLOOKUP(C693,'Límites CartaControl'!$A$7:$H$13,4,FALSE),"")</f>
        <v/>
      </c>
      <c r="H693" s="14" t="str">
        <f>IF(OR(ISBLANK(B693),ISBLANK(C693))=FALSE,VLOOKUP(C693,'Límites CartaControl'!$A$7:$H$13,6,FALSE),"")</f>
        <v/>
      </c>
      <c r="I693" s="70" t="str">
        <f>IF(OR(ISBLANK(B693),ISBLANK(C693))=FALSE,VLOOKUP(C693,'Límites CartaControl'!$A$7:$H$13,7,FALSE),"")</f>
        <v/>
      </c>
      <c r="J693" s="48"/>
      <c r="K693" s="103"/>
      <c r="L693" s="83"/>
      <c r="M693" s="120"/>
    </row>
    <row r="694" spans="1:13" x14ac:dyDescent="0.25">
      <c r="A694" s="43">
        <v>684</v>
      </c>
      <c r="B694" s="78"/>
      <c r="C694" s="48"/>
      <c r="D694" s="48"/>
      <c r="E694" s="14" t="str">
        <f>IF(OR(ISBLANK(B694),ISBLANK(C694))=FALSE,VLOOKUP(C694,'Límites CartaControl'!$A$7:$H$13,2,FALSE),"")</f>
        <v/>
      </c>
      <c r="F694" s="14" t="str">
        <f>IF(OR(ISBLANK(B694),ISBLANK(C694))=FALSE,VLOOKUP(C694,'Límites CartaControl'!$A$7:$H$13,3,FALSE),"")</f>
        <v/>
      </c>
      <c r="G694" s="14" t="str">
        <f>IF(OR(ISBLANK(B694),ISBLANK(C694))=FALSE,VLOOKUP(C694,'Límites CartaControl'!$A$7:$H$13,4,FALSE),"")</f>
        <v/>
      </c>
      <c r="H694" s="14" t="str">
        <f>IF(OR(ISBLANK(B694),ISBLANK(C694))=FALSE,VLOOKUP(C694,'Límites CartaControl'!$A$7:$H$13,6,FALSE),"")</f>
        <v/>
      </c>
      <c r="I694" s="70" t="str">
        <f>IF(OR(ISBLANK(B694),ISBLANK(C694))=FALSE,VLOOKUP(C694,'Límites CartaControl'!$A$7:$H$13,7,FALSE),"")</f>
        <v/>
      </c>
      <c r="J694" s="48"/>
      <c r="K694" s="103"/>
      <c r="L694" s="83"/>
      <c r="M694" s="120"/>
    </row>
    <row r="695" spans="1:13" x14ac:dyDescent="0.25">
      <c r="A695" s="43">
        <v>685</v>
      </c>
      <c r="B695" s="78"/>
      <c r="C695" s="48"/>
      <c r="D695" s="48"/>
      <c r="E695" s="14" t="str">
        <f>IF(OR(ISBLANK(B695),ISBLANK(C695))=FALSE,VLOOKUP(C695,'Límites CartaControl'!$A$7:$H$13,2,FALSE),"")</f>
        <v/>
      </c>
      <c r="F695" s="14" t="str">
        <f>IF(OR(ISBLANK(B695),ISBLANK(C695))=FALSE,VLOOKUP(C695,'Límites CartaControl'!$A$7:$H$13,3,FALSE),"")</f>
        <v/>
      </c>
      <c r="G695" s="14" t="str">
        <f>IF(OR(ISBLANK(B695),ISBLANK(C695))=FALSE,VLOOKUP(C695,'Límites CartaControl'!$A$7:$H$13,4,FALSE),"")</f>
        <v/>
      </c>
      <c r="H695" s="14" t="str">
        <f>IF(OR(ISBLANK(B695),ISBLANK(C695))=FALSE,VLOOKUP(C695,'Límites CartaControl'!$A$7:$H$13,6,FALSE),"")</f>
        <v/>
      </c>
      <c r="I695" s="70" t="str">
        <f>IF(OR(ISBLANK(B695),ISBLANK(C695))=FALSE,VLOOKUP(C695,'Límites CartaControl'!$A$7:$H$13,7,FALSE),"")</f>
        <v/>
      </c>
      <c r="J695" s="48"/>
      <c r="K695" s="103"/>
      <c r="L695" s="83"/>
      <c r="M695" s="120"/>
    </row>
    <row r="696" spans="1:13" x14ac:dyDescent="0.25">
      <c r="A696" s="43">
        <v>686</v>
      </c>
      <c r="B696" s="78"/>
      <c r="C696" s="48"/>
      <c r="D696" s="48"/>
      <c r="E696" s="14" t="str">
        <f>IF(OR(ISBLANK(B696),ISBLANK(C696))=FALSE,VLOOKUP(C696,'Límites CartaControl'!$A$7:$H$13,2,FALSE),"")</f>
        <v/>
      </c>
      <c r="F696" s="14" t="str">
        <f>IF(OR(ISBLANK(B696),ISBLANK(C696))=FALSE,VLOOKUP(C696,'Límites CartaControl'!$A$7:$H$13,3,FALSE),"")</f>
        <v/>
      </c>
      <c r="G696" s="14" t="str">
        <f>IF(OR(ISBLANK(B696),ISBLANK(C696))=FALSE,VLOOKUP(C696,'Límites CartaControl'!$A$7:$H$13,4,FALSE),"")</f>
        <v/>
      </c>
      <c r="H696" s="14" t="str">
        <f>IF(OR(ISBLANK(B696),ISBLANK(C696))=FALSE,VLOOKUP(C696,'Límites CartaControl'!$A$7:$H$13,6,FALSE),"")</f>
        <v/>
      </c>
      <c r="I696" s="70" t="str">
        <f>IF(OR(ISBLANK(B696),ISBLANK(C696))=FALSE,VLOOKUP(C696,'Límites CartaControl'!$A$7:$H$13,7,FALSE),"")</f>
        <v/>
      </c>
      <c r="J696" s="48"/>
      <c r="K696" s="103"/>
      <c r="L696" s="83"/>
      <c r="M696" s="120"/>
    </row>
    <row r="697" spans="1:13" x14ac:dyDescent="0.25">
      <c r="A697" s="43">
        <v>687</v>
      </c>
      <c r="B697" s="78"/>
      <c r="C697" s="48"/>
      <c r="D697" s="48"/>
      <c r="E697" s="14" t="str">
        <f>IF(OR(ISBLANK(B697),ISBLANK(C697))=FALSE,VLOOKUP(C697,'Límites CartaControl'!$A$7:$H$13,2,FALSE),"")</f>
        <v/>
      </c>
      <c r="F697" s="14" t="str">
        <f>IF(OR(ISBLANK(B697),ISBLANK(C697))=FALSE,VLOOKUP(C697,'Límites CartaControl'!$A$7:$H$13,3,FALSE),"")</f>
        <v/>
      </c>
      <c r="G697" s="14" t="str">
        <f>IF(OR(ISBLANK(B697),ISBLANK(C697))=FALSE,VLOOKUP(C697,'Límites CartaControl'!$A$7:$H$13,4,FALSE),"")</f>
        <v/>
      </c>
      <c r="H697" s="14" t="str">
        <f>IF(OR(ISBLANK(B697),ISBLANK(C697))=FALSE,VLOOKUP(C697,'Límites CartaControl'!$A$7:$H$13,6,FALSE),"")</f>
        <v/>
      </c>
      <c r="I697" s="70" t="str">
        <f>IF(OR(ISBLANK(B697),ISBLANK(C697))=FALSE,VLOOKUP(C697,'Límites CartaControl'!$A$7:$H$13,7,FALSE),"")</f>
        <v/>
      </c>
      <c r="J697" s="48"/>
      <c r="K697" s="103"/>
      <c r="L697" s="83"/>
      <c r="M697" s="120"/>
    </row>
    <row r="698" spans="1:13" x14ac:dyDescent="0.25">
      <c r="A698" s="43">
        <v>688</v>
      </c>
      <c r="B698" s="78"/>
      <c r="C698" s="48"/>
      <c r="D698" s="48"/>
      <c r="E698" s="14" t="str">
        <f>IF(OR(ISBLANK(B698),ISBLANK(C698))=FALSE,VLOOKUP(C698,'Límites CartaControl'!$A$7:$H$13,2,FALSE),"")</f>
        <v/>
      </c>
      <c r="F698" s="14" t="str">
        <f>IF(OR(ISBLANK(B698),ISBLANK(C698))=FALSE,VLOOKUP(C698,'Límites CartaControl'!$A$7:$H$13,3,FALSE),"")</f>
        <v/>
      </c>
      <c r="G698" s="14" t="str">
        <f>IF(OR(ISBLANK(B698),ISBLANK(C698))=FALSE,VLOOKUP(C698,'Límites CartaControl'!$A$7:$H$13,4,FALSE),"")</f>
        <v/>
      </c>
      <c r="H698" s="14" t="str">
        <f>IF(OR(ISBLANK(B698),ISBLANK(C698))=FALSE,VLOOKUP(C698,'Límites CartaControl'!$A$7:$H$13,6,FALSE),"")</f>
        <v/>
      </c>
      <c r="I698" s="70" t="str">
        <f>IF(OR(ISBLANK(B698),ISBLANK(C698))=FALSE,VLOOKUP(C698,'Límites CartaControl'!$A$7:$H$13,7,FALSE),"")</f>
        <v/>
      </c>
      <c r="J698" s="48"/>
      <c r="K698" s="103"/>
      <c r="L698" s="83"/>
      <c r="M698" s="120"/>
    </row>
    <row r="699" spans="1:13" x14ac:dyDescent="0.25">
      <c r="A699" s="43">
        <v>689</v>
      </c>
      <c r="B699" s="78"/>
      <c r="C699" s="48"/>
      <c r="D699" s="48"/>
      <c r="E699" s="14" t="str">
        <f>IF(OR(ISBLANK(B699),ISBLANK(C699))=FALSE,VLOOKUP(C699,'Límites CartaControl'!$A$7:$H$13,2,FALSE),"")</f>
        <v/>
      </c>
      <c r="F699" s="14" t="str">
        <f>IF(OR(ISBLANK(B699),ISBLANK(C699))=FALSE,VLOOKUP(C699,'Límites CartaControl'!$A$7:$H$13,3,FALSE),"")</f>
        <v/>
      </c>
      <c r="G699" s="14" t="str">
        <f>IF(OR(ISBLANK(B699),ISBLANK(C699))=FALSE,VLOOKUP(C699,'Límites CartaControl'!$A$7:$H$13,4,FALSE),"")</f>
        <v/>
      </c>
      <c r="H699" s="14" t="str">
        <f>IF(OR(ISBLANK(B699),ISBLANK(C699))=FALSE,VLOOKUP(C699,'Límites CartaControl'!$A$7:$H$13,6,FALSE),"")</f>
        <v/>
      </c>
      <c r="I699" s="70" t="str">
        <f>IF(OR(ISBLANK(B699),ISBLANK(C699))=FALSE,VLOOKUP(C699,'Límites CartaControl'!$A$7:$H$13,7,FALSE),"")</f>
        <v/>
      </c>
      <c r="J699" s="48"/>
      <c r="K699" s="103"/>
      <c r="L699" s="83"/>
      <c r="M699" s="120"/>
    </row>
    <row r="700" spans="1:13" x14ac:dyDescent="0.25">
      <c r="A700" s="43">
        <v>690</v>
      </c>
      <c r="B700" s="78"/>
      <c r="C700" s="48"/>
      <c r="D700" s="48"/>
      <c r="E700" s="14" t="str">
        <f>IF(OR(ISBLANK(B700),ISBLANK(C700))=FALSE,VLOOKUP(C700,'Límites CartaControl'!$A$7:$H$13,2,FALSE),"")</f>
        <v/>
      </c>
      <c r="F700" s="14" t="str">
        <f>IF(OR(ISBLANK(B700),ISBLANK(C700))=FALSE,VLOOKUP(C700,'Límites CartaControl'!$A$7:$H$13,3,FALSE),"")</f>
        <v/>
      </c>
      <c r="G700" s="14" t="str">
        <f>IF(OR(ISBLANK(B700),ISBLANK(C700))=FALSE,VLOOKUP(C700,'Límites CartaControl'!$A$7:$H$13,4,FALSE),"")</f>
        <v/>
      </c>
      <c r="H700" s="14" t="str">
        <f>IF(OR(ISBLANK(B700),ISBLANK(C700))=FALSE,VLOOKUP(C700,'Límites CartaControl'!$A$7:$H$13,6,FALSE),"")</f>
        <v/>
      </c>
      <c r="I700" s="70" t="str">
        <f>IF(OR(ISBLANK(B700),ISBLANK(C700))=FALSE,VLOOKUP(C700,'Límites CartaControl'!$A$7:$H$13,7,FALSE),"")</f>
        <v/>
      </c>
      <c r="J700" s="48"/>
      <c r="K700" s="103"/>
      <c r="L700" s="83"/>
      <c r="M700" s="120"/>
    </row>
    <row r="701" spans="1:13" x14ac:dyDescent="0.25">
      <c r="A701" s="43">
        <v>691</v>
      </c>
      <c r="B701" s="78"/>
      <c r="C701" s="48"/>
      <c r="D701" s="48"/>
      <c r="E701" s="14" t="str">
        <f>IF(OR(ISBLANK(B701),ISBLANK(C701))=FALSE,VLOOKUP(C701,'Límites CartaControl'!$A$7:$H$13,2,FALSE),"")</f>
        <v/>
      </c>
      <c r="F701" s="14" t="str">
        <f>IF(OR(ISBLANK(B701),ISBLANK(C701))=FALSE,VLOOKUP(C701,'Límites CartaControl'!$A$7:$H$13,3,FALSE),"")</f>
        <v/>
      </c>
      <c r="G701" s="14" t="str">
        <f>IF(OR(ISBLANK(B701),ISBLANK(C701))=FALSE,VLOOKUP(C701,'Límites CartaControl'!$A$7:$H$13,4,FALSE),"")</f>
        <v/>
      </c>
      <c r="H701" s="14" t="str">
        <f>IF(OR(ISBLANK(B701),ISBLANK(C701))=FALSE,VLOOKUP(C701,'Límites CartaControl'!$A$7:$H$13,6,FALSE),"")</f>
        <v/>
      </c>
      <c r="I701" s="70" t="str">
        <f>IF(OR(ISBLANK(B701),ISBLANK(C701))=FALSE,VLOOKUP(C701,'Límites CartaControl'!$A$7:$H$13,7,FALSE),"")</f>
        <v/>
      </c>
      <c r="J701" s="48"/>
      <c r="K701" s="103"/>
      <c r="L701" s="83"/>
      <c r="M701" s="120"/>
    </row>
    <row r="702" spans="1:13" x14ac:dyDescent="0.25">
      <c r="A702" s="43">
        <v>692</v>
      </c>
      <c r="B702" s="78"/>
      <c r="C702" s="48"/>
      <c r="D702" s="48"/>
      <c r="E702" s="14" t="str">
        <f>IF(OR(ISBLANK(B702),ISBLANK(C702))=FALSE,VLOOKUP(C702,'Límites CartaControl'!$A$7:$H$13,2,FALSE),"")</f>
        <v/>
      </c>
      <c r="F702" s="14" t="str">
        <f>IF(OR(ISBLANK(B702),ISBLANK(C702))=FALSE,VLOOKUP(C702,'Límites CartaControl'!$A$7:$H$13,3,FALSE),"")</f>
        <v/>
      </c>
      <c r="G702" s="14" t="str">
        <f>IF(OR(ISBLANK(B702),ISBLANK(C702))=FALSE,VLOOKUP(C702,'Límites CartaControl'!$A$7:$H$13,4,FALSE),"")</f>
        <v/>
      </c>
      <c r="H702" s="14" t="str">
        <f>IF(OR(ISBLANK(B702),ISBLANK(C702))=FALSE,VLOOKUP(C702,'Límites CartaControl'!$A$7:$H$13,6,FALSE),"")</f>
        <v/>
      </c>
      <c r="I702" s="70" t="str">
        <f>IF(OR(ISBLANK(B702),ISBLANK(C702))=FALSE,VLOOKUP(C702,'Límites CartaControl'!$A$7:$H$13,7,FALSE),"")</f>
        <v/>
      </c>
      <c r="J702" s="48"/>
      <c r="K702" s="103"/>
      <c r="L702" s="83"/>
      <c r="M702" s="120"/>
    </row>
    <row r="703" spans="1:13" x14ac:dyDescent="0.25">
      <c r="A703" s="43">
        <v>693</v>
      </c>
      <c r="B703" s="78"/>
      <c r="C703" s="48"/>
      <c r="D703" s="48"/>
      <c r="E703" s="14" t="str">
        <f>IF(OR(ISBLANK(B703),ISBLANK(C703))=FALSE,VLOOKUP(C703,'Límites CartaControl'!$A$7:$H$13,2,FALSE),"")</f>
        <v/>
      </c>
      <c r="F703" s="14" t="str">
        <f>IF(OR(ISBLANK(B703),ISBLANK(C703))=FALSE,VLOOKUP(C703,'Límites CartaControl'!$A$7:$H$13,3,FALSE),"")</f>
        <v/>
      </c>
      <c r="G703" s="14" t="str">
        <f>IF(OR(ISBLANK(B703),ISBLANK(C703))=FALSE,VLOOKUP(C703,'Límites CartaControl'!$A$7:$H$13,4,FALSE),"")</f>
        <v/>
      </c>
      <c r="H703" s="14" t="str">
        <f>IF(OR(ISBLANK(B703),ISBLANK(C703))=FALSE,VLOOKUP(C703,'Límites CartaControl'!$A$7:$H$13,6,FALSE),"")</f>
        <v/>
      </c>
      <c r="I703" s="70" t="str">
        <f>IF(OR(ISBLANK(B703),ISBLANK(C703))=FALSE,VLOOKUP(C703,'Límites CartaControl'!$A$7:$H$13,7,FALSE),"")</f>
        <v/>
      </c>
      <c r="J703" s="48"/>
      <c r="K703" s="103"/>
      <c r="L703" s="83"/>
      <c r="M703" s="120"/>
    </row>
    <row r="704" spans="1:13" x14ac:dyDescent="0.25">
      <c r="A704" s="43">
        <v>694</v>
      </c>
      <c r="B704" s="78"/>
      <c r="C704" s="48"/>
      <c r="D704" s="48"/>
      <c r="E704" s="14" t="str">
        <f>IF(OR(ISBLANK(B704),ISBLANK(C704))=FALSE,VLOOKUP(C704,'Límites CartaControl'!$A$7:$H$13,2,FALSE),"")</f>
        <v/>
      </c>
      <c r="F704" s="14" t="str">
        <f>IF(OR(ISBLANK(B704),ISBLANK(C704))=FALSE,VLOOKUP(C704,'Límites CartaControl'!$A$7:$H$13,3,FALSE),"")</f>
        <v/>
      </c>
      <c r="G704" s="14" t="str">
        <f>IF(OR(ISBLANK(B704),ISBLANK(C704))=FALSE,VLOOKUP(C704,'Límites CartaControl'!$A$7:$H$13,4,FALSE),"")</f>
        <v/>
      </c>
      <c r="H704" s="14" t="str">
        <f>IF(OR(ISBLANK(B704),ISBLANK(C704))=FALSE,VLOOKUP(C704,'Límites CartaControl'!$A$7:$H$13,6,FALSE),"")</f>
        <v/>
      </c>
      <c r="I704" s="70" t="str">
        <f>IF(OR(ISBLANK(B704),ISBLANK(C704))=FALSE,VLOOKUP(C704,'Límites CartaControl'!$A$7:$H$13,7,FALSE),"")</f>
        <v/>
      </c>
      <c r="J704" s="48"/>
      <c r="K704" s="103"/>
      <c r="L704" s="83"/>
      <c r="M704" s="120"/>
    </row>
    <row r="705" spans="1:13" x14ac:dyDescent="0.25">
      <c r="A705" s="43">
        <v>695</v>
      </c>
      <c r="B705" s="78"/>
      <c r="C705" s="48"/>
      <c r="D705" s="48"/>
      <c r="E705" s="14" t="str">
        <f>IF(OR(ISBLANK(B705),ISBLANK(C705))=FALSE,VLOOKUP(C705,'Límites CartaControl'!$A$7:$H$13,2,FALSE),"")</f>
        <v/>
      </c>
      <c r="F705" s="14" t="str">
        <f>IF(OR(ISBLANK(B705),ISBLANK(C705))=FALSE,VLOOKUP(C705,'Límites CartaControl'!$A$7:$H$13,3,FALSE),"")</f>
        <v/>
      </c>
      <c r="G705" s="14" t="str">
        <f>IF(OR(ISBLANK(B705),ISBLANK(C705))=FALSE,VLOOKUP(C705,'Límites CartaControl'!$A$7:$H$13,4,FALSE),"")</f>
        <v/>
      </c>
      <c r="H705" s="14" t="str">
        <f>IF(OR(ISBLANK(B705),ISBLANK(C705))=FALSE,VLOOKUP(C705,'Límites CartaControl'!$A$7:$H$13,6,FALSE),"")</f>
        <v/>
      </c>
      <c r="I705" s="70" t="str">
        <f>IF(OR(ISBLANK(B705),ISBLANK(C705))=FALSE,VLOOKUP(C705,'Límites CartaControl'!$A$7:$H$13,7,FALSE),"")</f>
        <v/>
      </c>
      <c r="J705" s="48"/>
      <c r="K705" s="103"/>
      <c r="L705" s="83"/>
      <c r="M705" s="120"/>
    </row>
    <row r="706" spans="1:13" x14ac:dyDescent="0.25">
      <c r="A706" s="43">
        <v>696</v>
      </c>
      <c r="B706" s="78"/>
      <c r="C706" s="48"/>
      <c r="D706" s="48"/>
      <c r="E706" s="14" t="str">
        <f>IF(OR(ISBLANK(B706),ISBLANK(C706))=FALSE,VLOOKUP(C706,'Límites CartaControl'!$A$7:$H$13,2,FALSE),"")</f>
        <v/>
      </c>
      <c r="F706" s="14" t="str">
        <f>IF(OR(ISBLANK(B706),ISBLANK(C706))=FALSE,VLOOKUP(C706,'Límites CartaControl'!$A$7:$H$13,3,FALSE),"")</f>
        <v/>
      </c>
      <c r="G706" s="14" t="str">
        <f>IF(OR(ISBLANK(B706),ISBLANK(C706))=FALSE,VLOOKUP(C706,'Límites CartaControl'!$A$7:$H$13,4,FALSE),"")</f>
        <v/>
      </c>
      <c r="H706" s="14" t="str">
        <f>IF(OR(ISBLANK(B706),ISBLANK(C706))=FALSE,VLOOKUP(C706,'Límites CartaControl'!$A$7:$H$13,6,FALSE),"")</f>
        <v/>
      </c>
      <c r="I706" s="70" t="str">
        <f>IF(OR(ISBLANK(B706),ISBLANK(C706))=FALSE,VLOOKUP(C706,'Límites CartaControl'!$A$7:$H$13,7,FALSE),"")</f>
        <v/>
      </c>
      <c r="J706" s="48"/>
      <c r="K706" s="103"/>
      <c r="L706" s="83"/>
      <c r="M706" s="120"/>
    </row>
    <row r="707" spans="1:13" x14ac:dyDescent="0.25">
      <c r="A707" s="43">
        <v>697</v>
      </c>
      <c r="B707" s="78"/>
      <c r="C707" s="48"/>
      <c r="D707" s="48"/>
      <c r="E707" s="14" t="str">
        <f>IF(OR(ISBLANK(B707),ISBLANK(C707))=FALSE,VLOOKUP(C707,'Límites CartaControl'!$A$7:$H$13,2,FALSE),"")</f>
        <v/>
      </c>
      <c r="F707" s="14" t="str">
        <f>IF(OR(ISBLANK(B707),ISBLANK(C707))=FALSE,VLOOKUP(C707,'Límites CartaControl'!$A$7:$H$13,3,FALSE),"")</f>
        <v/>
      </c>
      <c r="G707" s="14" t="str">
        <f>IF(OR(ISBLANK(B707),ISBLANK(C707))=FALSE,VLOOKUP(C707,'Límites CartaControl'!$A$7:$H$13,4,FALSE),"")</f>
        <v/>
      </c>
      <c r="H707" s="14" t="str">
        <f>IF(OR(ISBLANK(B707),ISBLANK(C707))=FALSE,VLOOKUP(C707,'Límites CartaControl'!$A$7:$H$13,6,FALSE),"")</f>
        <v/>
      </c>
      <c r="I707" s="70" t="str">
        <f>IF(OR(ISBLANK(B707),ISBLANK(C707))=FALSE,VLOOKUP(C707,'Límites CartaControl'!$A$7:$H$13,7,FALSE),"")</f>
        <v/>
      </c>
      <c r="J707" s="48"/>
      <c r="K707" s="103"/>
      <c r="L707" s="83"/>
      <c r="M707" s="120"/>
    </row>
    <row r="708" spans="1:13" x14ac:dyDescent="0.25">
      <c r="A708" s="43">
        <v>698</v>
      </c>
      <c r="B708" s="78"/>
      <c r="C708" s="48"/>
      <c r="D708" s="48"/>
      <c r="E708" s="14" t="str">
        <f>IF(OR(ISBLANK(B708),ISBLANK(C708))=FALSE,VLOOKUP(C708,'Límites CartaControl'!$A$7:$H$13,2,FALSE),"")</f>
        <v/>
      </c>
      <c r="F708" s="14" t="str">
        <f>IF(OR(ISBLANK(B708),ISBLANK(C708))=FALSE,VLOOKUP(C708,'Límites CartaControl'!$A$7:$H$13,3,FALSE),"")</f>
        <v/>
      </c>
      <c r="G708" s="14" t="str">
        <f>IF(OR(ISBLANK(B708),ISBLANK(C708))=FALSE,VLOOKUP(C708,'Límites CartaControl'!$A$7:$H$13,4,FALSE),"")</f>
        <v/>
      </c>
      <c r="H708" s="14" t="str">
        <f>IF(OR(ISBLANK(B708),ISBLANK(C708))=FALSE,VLOOKUP(C708,'Límites CartaControl'!$A$7:$H$13,6,FALSE),"")</f>
        <v/>
      </c>
      <c r="I708" s="70" t="str">
        <f>IF(OR(ISBLANK(B708),ISBLANK(C708))=FALSE,VLOOKUP(C708,'Límites CartaControl'!$A$7:$H$13,7,FALSE),"")</f>
        <v/>
      </c>
      <c r="J708" s="48"/>
      <c r="K708" s="103"/>
      <c r="L708" s="83"/>
      <c r="M708" s="120"/>
    </row>
    <row r="709" spans="1:13" x14ac:dyDescent="0.25">
      <c r="A709" s="43">
        <v>699</v>
      </c>
      <c r="B709" s="78"/>
      <c r="C709" s="48"/>
      <c r="D709" s="48"/>
      <c r="E709" s="14" t="str">
        <f>IF(OR(ISBLANK(B709),ISBLANK(C709))=FALSE,VLOOKUP(C709,'Límites CartaControl'!$A$7:$H$13,2,FALSE),"")</f>
        <v/>
      </c>
      <c r="F709" s="14" t="str">
        <f>IF(OR(ISBLANK(B709),ISBLANK(C709))=FALSE,VLOOKUP(C709,'Límites CartaControl'!$A$7:$H$13,3,FALSE),"")</f>
        <v/>
      </c>
      <c r="G709" s="14" t="str">
        <f>IF(OR(ISBLANK(B709),ISBLANK(C709))=FALSE,VLOOKUP(C709,'Límites CartaControl'!$A$7:$H$13,4,FALSE),"")</f>
        <v/>
      </c>
      <c r="H709" s="14" t="str">
        <f>IF(OR(ISBLANK(B709),ISBLANK(C709))=FALSE,VLOOKUP(C709,'Límites CartaControl'!$A$7:$H$13,6,FALSE),"")</f>
        <v/>
      </c>
      <c r="I709" s="70" t="str">
        <f>IF(OR(ISBLANK(B709),ISBLANK(C709))=FALSE,VLOOKUP(C709,'Límites CartaControl'!$A$7:$H$13,7,FALSE),"")</f>
        <v/>
      </c>
      <c r="J709" s="48"/>
      <c r="K709" s="103"/>
      <c r="L709" s="83"/>
      <c r="M709" s="120"/>
    </row>
    <row r="710" spans="1:13" x14ac:dyDescent="0.25">
      <c r="A710" s="43">
        <v>700</v>
      </c>
      <c r="B710" s="78"/>
      <c r="C710" s="48"/>
      <c r="D710" s="48"/>
      <c r="E710" s="14" t="str">
        <f>IF(OR(ISBLANK(B710),ISBLANK(C710))=FALSE,VLOOKUP(C710,'Límites CartaControl'!$A$7:$H$13,2,FALSE),"")</f>
        <v/>
      </c>
      <c r="F710" s="14" t="str">
        <f>IF(OR(ISBLANK(B710),ISBLANK(C710))=FALSE,VLOOKUP(C710,'Límites CartaControl'!$A$7:$H$13,3,FALSE),"")</f>
        <v/>
      </c>
      <c r="G710" s="14" t="str">
        <f>IF(OR(ISBLANK(B710),ISBLANK(C710))=FALSE,VLOOKUP(C710,'Límites CartaControl'!$A$7:$H$13,4,FALSE),"")</f>
        <v/>
      </c>
      <c r="H710" s="14" t="str">
        <f>IF(OR(ISBLANK(B710),ISBLANK(C710))=FALSE,VLOOKUP(C710,'Límites CartaControl'!$A$7:$H$13,6,FALSE),"")</f>
        <v/>
      </c>
      <c r="I710" s="70" t="str">
        <f>IF(OR(ISBLANK(B710),ISBLANK(C710))=FALSE,VLOOKUP(C710,'Límites CartaControl'!$A$7:$H$13,7,FALSE),"")</f>
        <v/>
      </c>
      <c r="J710" s="48"/>
      <c r="K710" s="103"/>
      <c r="L710" s="83"/>
      <c r="M710" s="120"/>
    </row>
    <row r="711" spans="1:13" x14ac:dyDescent="0.25">
      <c r="A711" s="43">
        <v>701</v>
      </c>
      <c r="B711" s="78"/>
      <c r="C711" s="48"/>
      <c r="D711" s="48"/>
      <c r="E711" s="14" t="str">
        <f>IF(OR(ISBLANK(B711),ISBLANK(C711))=FALSE,VLOOKUP(C711,'Límites CartaControl'!$A$7:$H$13,2,FALSE),"")</f>
        <v/>
      </c>
      <c r="F711" s="14" t="str">
        <f>IF(OR(ISBLANK(B711),ISBLANK(C711))=FALSE,VLOOKUP(C711,'Límites CartaControl'!$A$7:$H$13,3,FALSE),"")</f>
        <v/>
      </c>
      <c r="G711" s="14" t="str">
        <f>IF(OR(ISBLANK(B711),ISBLANK(C711))=FALSE,VLOOKUP(C711,'Límites CartaControl'!$A$7:$H$13,4,FALSE),"")</f>
        <v/>
      </c>
      <c r="H711" s="14" t="str">
        <f>IF(OR(ISBLANK(B711),ISBLANK(C711))=FALSE,VLOOKUP(C711,'Límites CartaControl'!$A$7:$H$13,6,FALSE),"")</f>
        <v/>
      </c>
      <c r="I711" s="70" t="str">
        <f>IF(OR(ISBLANK(B711),ISBLANK(C711))=FALSE,VLOOKUP(C711,'Límites CartaControl'!$A$7:$H$13,7,FALSE),"")</f>
        <v/>
      </c>
      <c r="J711" s="48"/>
      <c r="K711" s="103"/>
      <c r="L711" s="83"/>
      <c r="M711" s="120"/>
    </row>
    <row r="712" spans="1:13" x14ac:dyDescent="0.25">
      <c r="A712" s="43">
        <v>702</v>
      </c>
      <c r="B712" s="78"/>
      <c r="C712" s="48"/>
      <c r="D712" s="48"/>
      <c r="E712" s="14" t="str">
        <f>IF(OR(ISBLANK(B712),ISBLANK(C712))=FALSE,VLOOKUP(C712,'Límites CartaControl'!$A$7:$H$13,2,FALSE),"")</f>
        <v/>
      </c>
      <c r="F712" s="14" t="str">
        <f>IF(OR(ISBLANK(B712),ISBLANK(C712))=FALSE,VLOOKUP(C712,'Límites CartaControl'!$A$7:$H$13,3,FALSE),"")</f>
        <v/>
      </c>
      <c r="G712" s="14" t="str">
        <f>IF(OR(ISBLANK(B712),ISBLANK(C712))=FALSE,VLOOKUP(C712,'Límites CartaControl'!$A$7:$H$13,4,FALSE),"")</f>
        <v/>
      </c>
      <c r="H712" s="14" t="str">
        <f>IF(OR(ISBLANK(B712),ISBLANK(C712))=FALSE,VLOOKUP(C712,'Límites CartaControl'!$A$7:$H$13,6,FALSE),"")</f>
        <v/>
      </c>
      <c r="I712" s="70" t="str">
        <f>IF(OR(ISBLANK(B712),ISBLANK(C712))=FALSE,VLOOKUP(C712,'Límites CartaControl'!$A$7:$H$13,7,FALSE),"")</f>
        <v/>
      </c>
      <c r="J712" s="48"/>
      <c r="K712" s="103"/>
      <c r="L712" s="83"/>
      <c r="M712" s="120"/>
    </row>
    <row r="713" spans="1:13" x14ac:dyDescent="0.25">
      <c r="A713" s="43">
        <v>703</v>
      </c>
      <c r="B713" s="78"/>
      <c r="C713" s="48"/>
      <c r="D713" s="48"/>
      <c r="E713" s="14" t="str">
        <f>IF(OR(ISBLANK(B713),ISBLANK(C713))=FALSE,VLOOKUP(C713,'Límites CartaControl'!$A$7:$H$13,2,FALSE),"")</f>
        <v/>
      </c>
      <c r="F713" s="14" t="str">
        <f>IF(OR(ISBLANK(B713),ISBLANK(C713))=FALSE,VLOOKUP(C713,'Límites CartaControl'!$A$7:$H$13,3,FALSE),"")</f>
        <v/>
      </c>
      <c r="G713" s="14" t="str">
        <f>IF(OR(ISBLANK(B713),ISBLANK(C713))=FALSE,VLOOKUP(C713,'Límites CartaControl'!$A$7:$H$13,4,FALSE),"")</f>
        <v/>
      </c>
      <c r="H713" s="14" t="str">
        <f>IF(OR(ISBLANK(B713),ISBLANK(C713))=FALSE,VLOOKUP(C713,'Límites CartaControl'!$A$7:$H$13,6,FALSE),"")</f>
        <v/>
      </c>
      <c r="I713" s="70" t="str">
        <f>IF(OR(ISBLANK(B713),ISBLANK(C713))=FALSE,VLOOKUP(C713,'Límites CartaControl'!$A$7:$H$13,7,FALSE),"")</f>
        <v/>
      </c>
      <c r="J713" s="48"/>
      <c r="K713" s="103"/>
      <c r="L713" s="83"/>
      <c r="M713" s="120"/>
    </row>
    <row r="714" spans="1:13" x14ac:dyDescent="0.25">
      <c r="A714" s="43">
        <v>704</v>
      </c>
      <c r="B714" s="78"/>
      <c r="C714" s="48"/>
      <c r="D714" s="48"/>
      <c r="E714" s="14" t="str">
        <f>IF(OR(ISBLANK(B714),ISBLANK(C714))=FALSE,VLOOKUP(C714,'Límites CartaControl'!$A$7:$H$13,2,FALSE),"")</f>
        <v/>
      </c>
      <c r="F714" s="14" t="str">
        <f>IF(OR(ISBLANK(B714),ISBLANK(C714))=FALSE,VLOOKUP(C714,'Límites CartaControl'!$A$7:$H$13,3,FALSE),"")</f>
        <v/>
      </c>
      <c r="G714" s="14" t="str">
        <f>IF(OR(ISBLANK(B714),ISBLANK(C714))=FALSE,VLOOKUP(C714,'Límites CartaControl'!$A$7:$H$13,4,FALSE),"")</f>
        <v/>
      </c>
      <c r="H714" s="14" t="str">
        <f>IF(OR(ISBLANK(B714),ISBLANK(C714))=FALSE,VLOOKUP(C714,'Límites CartaControl'!$A$7:$H$13,6,FALSE),"")</f>
        <v/>
      </c>
      <c r="I714" s="70" t="str">
        <f>IF(OR(ISBLANK(B714),ISBLANK(C714))=FALSE,VLOOKUP(C714,'Límites CartaControl'!$A$7:$H$13,7,FALSE),"")</f>
        <v/>
      </c>
      <c r="J714" s="48"/>
      <c r="K714" s="103"/>
      <c r="L714" s="83"/>
      <c r="M714" s="120"/>
    </row>
    <row r="715" spans="1:13" x14ac:dyDescent="0.25">
      <c r="A715" s="43">
        <v>705</v>
      </c>
      <c r="B715" s="78"/>
      <c r="C715" s="48"/>
      <c r="D715" s="48"/>
      <c r="E715" s="14" t="str">
        <f>IF(OR(ISBLANK(B715),ISBLANK(C715))=FALSE,VLOOKUP(C715,'Límites CartaControl'!$A$7:$H$13,2,FALSE),"")</f>
        <v/>
      </c>
      <c r="F715" s="14" t="str">
        <f>IF(OR(ISBLANK(B715),ISBLANK(C715))=FALSE,VLOOKUP(C715,'Límites CartaControl'!$A$7:$H$13,3,FALSE),"")</f>
        <v/>
      </c>
      <c r="G715" s="14" t="str">
        <f>IF(OR(ISBLANK(B715),ISBLANK(C715))=FALSE,VLOOKUP(C715,'Límites CartaControl'!$A$7:$H$13,4,FALSE),"")</f>
        <v/>
      </c>
      <c r="H715" s="14" t="str">
        <f>IF(OR(ISBLANK(B715),ISBLANK(C715))=FALSE,VLOOKUP(C715,'Límites CartaControl'!$A$7:$H$13,6,FALSE),"")</f>
        <v/>
      </c>
      <c r="I715" s="70" t="str">
        <f>IF(OR(ISBLANK(B715),ISBLANK(C715))=FALSE,VLOOKUP(C715,'Límites CartaControl'!$A$7:$H$13,7,FALSE),"")</f>
        <v/>
      </c>
      <c r="J715" s="48"/>
      <c r="K715" s="103"/>
      <c r="L715" s="83"/>
      <c r="M715" s="120"/>
    </row>
    <row r="716" spans="1:13" x14ac:dyDescent="0.25">
      <c r="A716" s="43">
        <v>706</v>
      </c>
      <c r="B716" s="78"/>
      <c r="C716" s="48"/>
      <c r="D716" s="48"/>
      <c r="E716" s="14" t="str">
        <f>IF(OR(ISBLANK(B716),ISBLANK(C716))=FALSE,VLOOKUP(C716,'Límites CartaControl'!$A$7:$H$13,2,FALSE),"")</f>
        <v/>
      </c>
      <c r="F716" s="14" t="str">
        <f>IF(OR(ISBLANK(B716),ISBLANK(C716))=FALSE,VLOOKUP(C716,'Límites CartaControl'!$A$7:$H$13,3,FALSE),"")</f>
        <v/>
      </c>
      <c r="G716" s="14" t="str">
        <f>IF(OR(ISBLANK(B716),ISBLANK(C716))=FALSE,VLOOKUP(C716,'Límites CartaControl'!$A$7:$H$13,4,FALSE),"")</f>
        <v/>
      </c>
      <c r="H716" s="14" t="str">
        <f>IF(OR(ISBLANK(B716),ISBLANK(C716))=FALSE,VLOOKUP(C716,'Límites CartaControl'!$A$7:$H$13,6,FALSE),"")</f>
        <v/>
      </c>
      <c r="I716" s="70" t="str">
        <f>IF(OR(ISBLANK(B716),ISBLANK(C716))=FALSE,VLOOKUP(C716,'Límites CartaControl'!$A$7:$H$13,7,FALSE),"")</f>
        <v/>
      </c>
      <c r="J716" s="48"/>
      <c r="K716" s="103"/>
      <c r="L716" s="83"/>
      <c r="M716" s="120"/>
    </row>
    <row r="717" spans="1:13" x14ac:dyDescent="0.25">
      <c r="A717" s="43">
        <v>707</v>
      </c>
      <c r="B717" s="78"/>
      <c r="C717" s="48"/>
      <c r="D717" s="48"/>
      <c r="E717" s="14" t="str">
        <f>IF(OR(ISBLANK(B717),ISBLANK(C717))=FALSE,VLOOKUP(C717,'Límites CartaControl'!$A$7:$H$13,2,FALSE),"")</f>
        <v/>
      </c>
      <c r="F717" s="14" t="str">
        <f>IF(OR(ISBLANK(B717),ISBLANK(C717))=FALSE,VLOOKUP(C717,'Límites CartaControl'!$A$7:$H$13,3,FALSE),"")</f>
        <v/>
      </c>
      <c r="G717" s="14" t="str">
        <f>IF(OR(ISBLANK(B717),ISBLANK(C717))=FALSE,VLOOKUP(C717,'Límites CartaControl'!$A$7:$H$13,4,FALSE),"")</f>
        <v/>
      </c>
      <c r="H717" s="14" t="str">
        <f>IF(OR(ISBLANK(B717),ISBLANK(C717))=FALSE,VLOOKUP(C717,'Límites CartaControl'!$A$7:$H$13,6,FALSE),"")</f>
        <v/>
      </c>
      <c r="I717" s="70" t="str">
        <f>IF(OR(ISBLANK(B717),ISBLANK(C717))=FALSE,VLOOKUP(C717,'Límites CartaControl'!$A$7:$H$13,7,FALSE),"")</f>
        <v/>
      </c>
      <c r="J717" s="48"/>
      <c r="K717" s="103"/>
      <c r="L717" s="83"/>
      <c r="M717" s="120"/>
    </row>
    <row r="718" spans="1:13" x14ac:dyDescent="0.25">
      <c r="A718" s="43">
        <v>708</v>
      </c>
      <c r="B718" s="78"/>
      <c r="C718" s="48"/>
      <c r="D718" s="48"/>
      <c r="E718" s="14" t="str">
        <f>IF(OR(ISBLANK(B718),ISBLANK(C718))=FALSE,VLOOKUP(C718,'Límites CartaControl'!$A$7:$H$13,2,FALSE),"")</f>
        <v/>
      </c>
      <c r="F718" s="14" t="str">
        <f>IF(OR(ISBLANK(B718),ISBLANK(C718))=FALSE,VLOOKUP(C718,'Límites CartaControl'!$A$7:$H$13,3,FALSE),"")</f>
        <v/>
      </c>
      <c r="G718" s="14" t="str">
        <f>IF(OR(ISBLANK(B718),ISBLANK(C718))=FALSE,VLOOKUP(C718,'Límites CartaControl'!$A$7:$H$13,4,FALSE),"")</f>
        <v/>
      </c>
      <c r="H718" s="14" t="str">
        <f>IF(OR(ISBLANK(B718),ISBLANK(C718))=FALSE,VLOOKUP(C718,'Límites CartaControl'!$A$7:$H$13,6,FALSE),"")</f>
        <v/>
      </c>
      <c r="I718" s="70" t="str">
        <f>IF(OR(ISBLANK(B718),ISBLANK(C718))=FALSE,VLOOKUP(C718,'Límites CartaControl'!$A$7:$H$13,7,FALSE),"")</f>
        <v/>
      </c>
      <c r="J718" s="48"/>
      <c r="K718" s="103"/>
      <c r="L718" s="83"/>
      <c r="M718" s="120"/>
    </row>
    <row r="719" spans="1:13" x14ac:dyDescent="0.25">
      <c r="A719" s="43">
        <v>709</v>
      </c>
      <c r="B719" s="78"/>
      <c r="C719" s="48"/>
      <c r="D719" s="48"/>
      <c r="E719" s="14" t="str">
        <f>IF(OR(ISBLANK(B719),ISBLANK(C719))=FALSE,VLOOKUP(C719,'Límites CartaControl'!$A$7:$H$13,2,FALSE),"")</f>
        <v/>
      </c>
      <c r="F719" s="14" t="str">
        <f>IF(OR(ISBLANK(B719),ISBLANK(C719))=FALSE,VLOOKUP(C719,'Límites CartaControl'!$A$7:$H$13,3,FALSE),"")</f>
        <v/>
      </c>
      <c r="G719" s="14" t="str">
        <f>IF(OR(ISBLANK(B719),ISBLANK(C719))=FALSE,VLOOKUP(C719,'Límites CartaControl'!$A$7:$H$13,4,FALSE),"")</f>
        <v/>
      </c>
      <c r="H719" s="14" t="str">
        <f>IF(OR(ISBLANK(B719),ISBLANK(C719))=FALSE,VLOOKUP(C719,'Límites CartaControl'!$A$7:$H$13,6,FALSE),"")</f>
        <v/>
      </c>
      <c r="I719" s="70" t="str">
        <f>IF(OR(ISBLANK(B719),ISBLANK(C719))=FALSE,VLOOKUP(C719,'Límites CartaControl'!$A$7:$H$13,7,FALSE),"")</f>
        <v/>
      </c>
      <c r="J719" s="48"/>
      <c r="K719" s="103"/>
      <c r="L719" s="83"/>
      <c r="M719" s="120"/>
    </row>
    <row r="720" spans="1:13" x14ac:dyDescent="0.25">
      <c r="A720" s="43">
        <v>710</v>
      </c>
      <c r="B720" s="78"/>
      <c r="C720" s="48"/>
      <c r="D720" s="48"/>
      <c r="E720" s="14" t="str">
        <f>IF(OR(ISBLANK(B720),ISBLANK(C720))=FALSE,VLOOKUP(C720,'Límites CartaControl'!$A$7:$H$13,2,FALSE),"")</f>
        <v/>
      </c>
      <c r="F720" s="14" t="str">
        <f>IF(OR(ISBLANK(B720),ISBLANK(C720))=FALSE,VLOOKUP(C720,'Límites CartaControl'!$A$7:$H$13,3,FALSE),"")</f>
        <v/>
      </c>
      <c r="G720" s="14" t="str">
        <f>IF(OR(ISBLANK(B720),ISBLANK(C720))=FALSE,VLOOKUP(C720,'Límites CartaControl'!$A$7:$H$13,4,FALSE),"")</f>
        <v/>
      </c>
      <c r="H720" s="14" t="str">
        <f>IF(OR(ISBLANK(B720),ISBLANK(C720))=FALSE,VLOOKUP(C720,'Límites CartaControl'!$A$7:$H$13,6,FALSE),"")</f>
        <v/>
      </c>
      <c r="I720" s="70" t="str">
        <f>IF(OR(ISBLANK(B720),ISBLANK(C720))=FALSE,VLOOKUP(C720,'Límites CartaControl'!$A$7:$H$13,7,FALSE),"")</f>
        <v/>
      </c>
      <c r="J720" s="48"/>
      <c r="K720" s="103"/>
      <c r="L720" s="83"/>
      <c r="M720" s="120"/>
    </row>
    <row r="721" spans="1:13" x14ac:dyDescent="0.25">
      <c r="A721" s="43">
        <v>711</v>
      </c>
      <c r="B721" s="78"/>
      <c r="C721" s="48"/>
      <c r="D721" s="48"/>
      <c r="E721" s="14" t="str">
        <f>IF(OR(ISBLANK(B721),ISBLANK(C721))=FALSE,VLOOKUP(C721,'Límites CartaControl'!$A$7:$H$13,2,FALSE),"")</f>
        <v/>
      </c>
      <c r="F721" s="14" t="str">
        <f>IF(OR(ISBLANK(B721),ISBLANK(C721))=FALSE,VLOOKUP(C721,'Límites CartaControl'!$A$7:$H$13,3,FALSE),"")</f>
        <v/>
      </c>
      <c r="G721" s="14" t="str">
        <f>IF(OR(ISBLANK(B721),ISBLANK(C721))=FALSE,VLOOKUP(C721,'Límites CartaControl'!$A$7:$H$13,4,FALSE),"")</f>
        <v/>
      </c>
      <c r="H721" s="14" t="str">
        <f>IF(OR(ISBLANK(B721),ISBLANK(C721))=FALSE,VLOOKUP(C721,'Límites CartaControl'!$A$7:$H$13,6,FALSE),"")</f>
        <v/>
      </c>
      <c r="I721" s="70" t="str">
        <f>IF(OR(ISBLANK(B721),ISBLANK(C721))=FALSE,VLOOKUP(C721,'Límites CartaControl'!$A$7:$H$13,7,FALSE),"")</f>
        <v/>
      </c>
      <c r="J721" s="48"/>
      <c r="K721" s="103"/>
      <c r="L721" s="83"/>
      <c r="M721" s="120"/>
    </row>
    <row r="722" spans="1:13" x14ac:dyDescent="0.25">
      <c r="A722" s="43">
        <v>712</v>
      </c>
      <c r="B722" s="78"/>
      <c r="C722" s="48"/>
      <c r="D722" s="48"/>
      <c r="E722" s="14" t="str">
        <f>IF(OR(ISBLANK(B722),ISBLANK(C722))=FALSE,VLOOKUP(C722,'Límites CartaControl'!$A$7:$H$13,2,FALSE),"")</f>
        <v/>
      </c>
      <c r="F722" s="14" t="str">
        <f>IF(OR(ISBLANK(B722),ISBLANK(C722))=FALSE,VLOOKUP(C722,'Límites CartaControl'!$A$7:$H$13,3,FALSE),"")</f>
        <v/>
      </c>
      <c r="G722" s="14" t="str">
        <f>IF(OR(ISBLANK(B722),ISBLANK(C722))=FALSE,VLOOKUP(C722,'Límites CartaControl'!$A$7:$H$13,4,FALSE),"")</f>
        <v/>
      </c>
      <c r="H722" s="14" t="str">
        <f>IF(OR(ISBLANK(B722),ISBLANK(C722))=FALSE,VLOOKUP(C722,'Límites CartaControl'!$A$7:$H$13,6,FALSE),"")</f>
        <v/>
      </c>
      <c r="I722" s="70" t="str">
        <f>IF(OR(ISBLANK(B722),ISBLANK(C722))=FALSE,VLOOKUP(C722,'Límites CartaControl'!$A$7:$H$13,7,FALSE),"")</f>
        <v/>
      </c>
      <c r="J722" s="48"/>
      <c r="K722" s="103"/>
      <c r="L722" s="83"/>
      <c r="M722" s="120"/>
    </row>
    <row r="723" spans="1:13" x14ac:dyDescent="0.25">
      <c r="A723" s="43">
        <v>713</v>
      </c>
      <c r="B723" s="78"/>
      <c r="C723" s="48"/>
      <c r="D723" s="48"/>
      <c r="E723" s="14" t="str">
        <f>IF(OR(ISBLANK(B723),ISBLANK(C723))=FALSE,VLOOKUP(C723,'Límites CartaControl'!$A$7:$H$13,2,FALSE),"")</f>
        <v/>
      </c>
      <c r="F723" s="14" t="str">
        <f>IF(OR(ISBLANK(B723),ISBLANK(C723))=FALSE,VLOOKUP(C723,'Límites CartaControl'!$A$7:$H$13,3,FALSE),"")</f>
        <v/>
      </c>
      <c r="G723" s="14" t="str">
        <f>IF(OR(ISBLANK(B723),ISBLANK(C723))=FALSE,VLOOKUP(C723,'Límites CartaControl'!$A$7:$H$13,4,FALSE),"")</f>
        <v/>
      </c>
      <c r="H723" s="14" t="str">
        <f>IF(OR(ISBLANK(B723),ISBLANK(C723))=FALSE,VLOOKUP(C723,'Límites CartaControl'!$A$7:$H$13,6,FALSE),"")</f>
        <v/>
      </c>
      <c r="I723" s="70" t="str">
        <f>IF(OR(ISBLANK(B723),ISBLANK(C723))=FALSE,VLOOKUP(C723,'Límites CartaControl'!$A$7:$H$13,7,FALSE),"")</f>
        <v/>
      </c>
      <c r="J723" s="48"/>
      <c r="K723" s="103"/>
      <c r="L723" s="83"/>
      <c r="M723" s="120"/>
    </row>
    <row r="724" spans="1:13" x14ac:dyDescent="0.25">
      <c r="A724" s="43">
        <v>714</v>
      </c>
      <c r="B724" s="78"/>
      <c r="C724" s="48"/>
      <c r="D724" s="48"/>
      <c r="E724" s="14" t="str">
        <f>IF(OR(ISBLANK(B724),ISBLANK(C724))=FALSE,VLOOKUP(C724,'Límites CartaControl'!$A$7:$H$13,2,FALSE),"")</f>
        <v/>
      </c>
      <c r="F724" s="14" t="str">
        <f>IF(OR(ISBLANK(B724),ISBLANK(C724))=FALSE,VLOOKUP(C724,'Límites CartaControl'!$A$7:$H$13,3,FALSE),"")</f>
        <v/>
      </c>
      <c r="G724" s="14" t="str">
        <f>IF(OR(ISBLANK(B724),ISBLANK(C724))=FALSE,VLOOKUP(C724,'Límites CartaControl'!$A$7:$H$13,4,FALSE),"")</f>
        <v/>
      </c>
      <c r="H724" s="14" t="str">
        <f>IF(OR(ISBLANK(B724),ISBLANK(C724))=FALSE,VLOOKUP(C724,'Límites CartaControl'!$A$7:$H$13,6,FALSE),"")</f>
        <v/>
      </c>
      <c r="I724" s="70" t="str">
        <f>IF(OR(ISBLANK(B724),ISBLANK(C724))=FALSE,VLOOKUP(C724,'Límites CartaControl'!$A$7:$H$13,7,FALSE),"")</f>
        <v/>
      </c>
      <c r="J724" s="48"/>
      <c r="K724" s="103"/>
      <c r="L724" s="83"/>
      <c r="M724" s="120"/>
    </row>
    <row r="725" spans="1:13" x14ac:dyDescent="0.25">
      <c r="A725" s="43">
        <v>715</v>
      </c>
      <c r="B725" s="78"/>
      <c r="C725" s="48"/>
      <c r="D725" s="48"/>
      <c r="E725" s="14" t="str">
        <f>IF(OR(ISBLANK(B725),ISBLANK(C725))=FALSE,VLOOKUP(C725,'Límites CartaControl'!$A$7:$H$13,2,FALSE),"")</f>
        <v/>
      </c>
      <c r="F725" s="14" t="str">
        <f>IF(OR(ISBLANK(B725),ISBLANK(C725))=FALSE,VLOOKUP(C725,'Límites CartaControl'!$A$7:$H$13,3,FALSE),"")</f>
        <v/>
      </c>
      <c r="G725" s="14" t="str">
        <f>IF(OR(ISBLANK(B725),ISBLANK(C725))=FALSE,VLOOKUP(C725,'Límites CartaControl'!$A$7:$H$13,4,FALSE),"")</f>
        <v/>
      </c>
      <c r="H725" s="14" t="str">
        <f>IF(OR(ISBLANK(B725),ISBLANK(C725))=FALSE,VLOOKUP(C725,'Límites CartaControl'!$A$7:$H$13,6,FALSE),"")</f>
        <v/>
      </c>
      <c r="I725" s="70" t="str">
        <f>IF(OR(ISBLANK(B725),ISBLANK(C725))=FALSE,VLOOKUP(C725,'Límites CartaControl'!$A$7:$H$13,7,FALSE),"")</f>
        <v/>
      </c>
      <c r="J725" s="48"/>
      <c r="K725" s="103"/>
      <c r="L725" s="83"/>
      <c r="M725" s="120"/>
    </row>
    <row r="726" spans="1:13" x14ac:dyDescent="0.25">
      <c r="A726" s="43">
        <v>716</v>
      </c>
      <c r="B726" s="78"/>
      <c r="C726" s="48"/>
      <c r="D726" s="48"/>
      <c r="E726" s="14" t="str">
        <f>IF(OR(ISBLANK(B726),ISBLANK(C726))=FALSE,VLOOKUP(C726,'Límites CartaControl'!$A$7:$H$13,2,FALSE),"")</f>
        <v/>
      </c>
      <c r="F726" s="14" t="str">
        <f>IF(OR(ISBLANK(B726),ISBLANK(C726))=FALSE,VLOOKUP(C726,'Límites CartaControl'!$A$7:$H$13,3,FALSE),"")</f>
        <v/>
      </c>
      <c r="G726" s="14" t="str">
        <f>IF(OR(ISBLANK(B726),ISBLANK(C726))=FALSE,VLOOKUP(C726,'Límites CartaControl'!$A$7:$H$13,4,FALSE),"")</f>
        <v/>
      </c>
      <c r="H726" s="14" t="str">
        <f>IF(OR(ISBLANK(B726),ISBLANK(C726))=FALSE,VLOOKUP(C726,'Límites CartaControl'!$A$7:$H$13,6,FALSE),"")</f>
        <v/>
      </c>
      <c r="I726" s="70" t="str">
        <f>IF(OR(ISBLANK(B726),ISBLANK(C726))=FALSE,VLOOKUP(C726,'Límites CartaControl'!$A$7:$H$13,7,FALSE),"")</f>
        <v/>
      </c>
      <c r="J726" s="48"/>
      <c r="K726" s="103"/>
      <c r="L726" s="83"/>
      <c r="M726" s="120"/>
    </row>
    <row r="727" spans="1:13" x14ac:dyDescent="0.25">
      <c r="A727" s="43">
        <v>717</v>
      </c>
      <c r="B727" s="78"/>
      <c r="C727" s="48"/>
      <c r="D727" s="48"/>
      <c r="E727" s="14" t="str">
        <f>IF(OR(ISBLANK(B727),ISBLANK(C727))=FALSE,VLOOKUP(C727,'Límites CartaControl'!$A$7:$H$13,2,FALSE),"")</f>
        <v/>
      </c>
      <c r="F727" s="14" t="str">
        <f>IF(OR(ISBLANK(B727),ISBLANK(C727))=FALSE,VLOOKUP(C727,'Límites CartaControl'!$A$7:$H$13,3,FALSE),"")</f>
        <v/>
      </c>
      <c r="G727" s="14" t="str">
        <f>IF(OR(ISBLANK(B727),ISBLANK(C727))=FALSE,VLOOKUP(C727,'Límites CartaControl'!$A$7:$H$13,4,FALSE),"")</f>
        <v/>
      </c>
      <c r="H727" s="14" t="str">
        <f>IF(OR(ISBLANK(B727),ISBLANK(C727))=FALSE,VLOOKUP(C727,'Límites CartaControl'!$A$7:$H$13,6,FALSE),"")</f>
        <v/>
      </c>
      <c r="I727" s="70" t="str">
        <f>IF(OR(ISBLANK(B727),ISBLANK(C727))=FALSE,VLOOKUP(C727,'Límites CartaControl'!$A$7:$H$13,7,FALSE),"")</f>
        <v/>
      </c>
      <c r="J727" s="48"/>
      <c r="K727" s="103"/>
      <c r="L727" s="83"/>
      <c r="M727" s="120"/>
    </row>
    <row r="728" spans="1:13" x14ac:dyDescent="0.25">
      <c r="A728" s="43">
        <v>718</v>
      </c>
      <c r="B728" s="78"/>
      <c r="C728" s="48"/>
      <c r="D728" s="48"/>
      <c r="E728" s="14" t="str">
        <f>IF(OR(ISBLANK(B728),ISBLANK(C728))=FALSE,VLOOKUP(C728,'Límites CartaControl'!$A$7:$H$13,2,FALSE),"")</f>
        <v/>
      </c>
      <c r="F728" s="14" t="str">
        <f>IF(OR(ISBLANK(B728),ISBLANK(C728))=FALSE,VLOOKUP(C728,'Límites CartaControl'!$A$7:$H$13,3,FALSE),"")</f>
        <v/>
      </c>
      <c r="G728" s="14" t="str">
        <f>IF(OR(ISBLANK(B728),ISBLANK(C728))=FALSE,VLOOKUP(C728,'Límites CartaControl'!$A$7:$H$13,4,FALSE),"")</f>
        <v/>
      </c>
      <c r="H728" s="14" t="str">
        <f>IF(OR(ISBLANK(B728),ISBLANK(C728))=FALSE,VLOOKUP(C728,'Límites CartaControl'!$A$7:$H$13,6,FALSE),"")</f>
        <v/>
      </c>
      <c r="I728" s="70" t="str">
        <f>IF(OR(ISBLANK(B728),ISBLANK(C728))=FALSE,VLOOKUP(C728,'Límites CartaControl'!$A$7:$H$13,7,FALSE),"")</f>
        <v/>
      </c>
      <c r="J728" s="48"/>
      <c r="K728" s="103"/>
      <c r="L728" s="83"/>
      <c r="M728" s="120"/>
    </row>
    <row r="729" spans="1:13" x14ac:dyDescent="0.25">
      <c r="A729" s="43">
        <v>719</v>
      </c>
      <c r="B729" s="78"/>
      <c r="C729" s="48"/>
      <c r="D729" s="48"/>
      <c r="E729" s="14" t="str">
        <f>IF(OR(ISBLANK(B729),ISBLANK(C729))=FALSE,VLOOKUP(C729,'Límites CartaControl'!$A$7:$H$13,2,FALSE),"")</f>
        <v/>
      </c>
      <c r="F729" s="14" t="str">
        <f>IF(OR(ISBLANK(B729),ISBLANK(C729))=FALSE,VLOOKUP(C729,'Límites CartaControl'!$A$7:$H$13,3,FALSE),"")</f>
        <v/>
      </c>
      <c r="G729" s="14" t="str">
        <f>IF(OR(ISBLANK(B729),ISBLANK(C729))=FALSE,VLOOKUP(C729,'Límites CartaControl'!$A$7:$H$13,4,FALSE),"")</f>
        <v/>
      </c>
      <c r="H729" s="14" t="str">
        <f>IF(OR(ISBLANK(B729),ISBLANK(C729))=FALSE,VLOOKUP(C729,'Límites CartaControl'!$A$7:$H$13,6,FALSE),"")</f>
        <v/>
      </c>
      <c r="I729" s="70" t="str">
        <f>IF(OR(ISBLANK(B729),ISBLANK(C729))=FALSE,VLOOKUP(C729,'Límites CartaControl'!$A$7:$H$13,7,FALSE),"")</f>
        <v/>
      </c>
      <c r="J729" s="48"/>
      <c r="K729" s="103"/>
      <c r="L729" s="83"/>
      <c r="M729" s="120"/>
    </row>
    <row r="730" spans="1:13" x14ac:dyDescent="0.25">
      <c r="A730" s="43">
        <v>720</v>
      </c>
      <c r="B730" s="78"/>
      <c r="C730" s="48"/>
      <c r="D730" s="48"/>
      <c r="E730" s="14" t="str">
        <f>IF(OR(ISBLANK(B730),ISBLANK(C730))=FALSE,VLOOKUP(C730,'Límites CartaControl'!$A$7:$H$13,2,FALSE),"")</f>
        <v/>
      </c>
      <c r="F730" s="14" t="str">
        <f>IF(OR(ISBLANK(B730),ISBLANK(C730))=FALSE,VLOOKUP(C730,'Límites CartaControl'!$A$7:$H$13,3,FALSE),"")</f>
        <v/>
      </c>
      <c r="G730" s="14" t="str">
        <f>IF(OR(ISBLANK(B730),ISBLANK(C730))=FALSE,VLOOKUP(C730,'Límites CartaControl'!$A$7:$H$13,4,FALSE),"")</f>
        <v/>
      </c>
      <c r="H730" s="14" t="str">
        <f>IF(OR(ISBLANK(B730),ISBLANK(C730))=FALSE,VLOOKUP(C730,'Límites CartaControl'!$A$7:$H$13,6,FALSE),"")</f>
        <v/>
      </c>
      <c r="I730" s="70" t="str">
        <f>IF(OR(ISBLANK(B730),ISBLANK(C730))=FALSE,VLOOKUP(C730,'Límites CartaControl'!$A$7:$H$13,7,FALSE),"")</f>
        <v/>
      </c>
      <c r="J730" s="48"/>
      <c r="K730" s="103"/>
      <c r="L730" s="83"/>
      <c r="M730" s="120"/>
    </row>
    <row r="731" spans="1:13" x14ac:dyDescent="0.25">
      <c r="A731" s="43">
        <v>721</v>
      </c>
      <c r="B731" s="78"/>
      <c r="C731" s="48"/>
      <c r="D731" s="48"/>
      <c r="E731" s="14" t="str">
        <f>IF(OR(ISBLANK(B731),ISBLANK(C731))=FALSE,VLOOKUP(C731,'Límites CartaControl'!$A$7:$H$13,2,FALSE),"")</f>
        <v/>
      </c>
      <c r="F731" s="14" t="str">
        <f>IF(OR(ISBLANK(B731),ISBLANK(C731))=FALSE,VLOOKUP(C731,'Límites CartaControl'!$A$7:$H$13,3,FALSE),"")</f>
        <v/>
      </c>
      <c r="G731" s="14" t="str">
        <f>IF(OR(ISBLANK(B731),ISBLANK(C731))=FALSE,VLOOKUP(C731,'Límites CartaControl'!$A$7:$H$13,4,FALSE),"")</f>
        <v/>
      </c>
      <c r="H731" s="14" t="str">
        <f>IF(OR(ISBLANK(B731),ISBLANK(C731))=FALSE,VLOOKUP(C731,'Límites CartaControl'!$A$7:$H$13,6,FALSE),"")</f>
        <v/>
      </c>
      <c r="I731" s="70" t="str">
        <f>IF(OR(ISBLANK(B731),ISBLANK(C731))=FALSE,VLOOKUP(C731,'Límites CartaControl'!$A$7:$H$13,7,FALSE),"")</f>
        <v/>
      </c>
      <c r="J731" s="48"/>
      <c r="K731" s="103"/>
      <c r="L731" s="83"/>
      <c r="M731" s="120"/>
    </row>
    <row r="732" spans="1:13" x14ac:dyDescent="0.25">
      <c r="A732" s="43">
        <v>722</v>
      </c>
      <c r="B732" s="78"/>
      <c r="C732" s="48"/>
      <c r="D732" s="48"/>
      <c r="E732" s="14" t="str">
        <f>IF(OR(ISBLANK(B732),ISBLANK(C732))=FALSE,VLOOKUP(C732,'Límites CartaControl'!$A$7:$H$13,2,FALSE),"")</f>
        <v/>
      </c>
      <c r="F732" s="14" t="str">
        <f>IF(OR(ISBLANK(B732),ISBLANK(C732))=FALSE,VLOOKUP(C732,'Límites CartaControl'!$A$7:$H$13,3,FALSE),"")</f>
        <v/>
      </c>
      <c r="G732" s="14" t="str">
        <f>IF(OR(ISBLANK(B732),ISBLANK(C732))=FALSE,VLOOKUP(C732,'Límites CartaControl'!$A$7:$H$13,4,FALSE),"")</f>
        <v/>
      </c>
      <c r="H732" s="14" t="str">
        <f>IF(OR(ISBLANK(B732),ISBLANK(C732))=FALSE,VLOOKUP(C732,'Límites CartaControl'!$A$7:$H$13,6,FALSE),"")</f>
        <v/>
      </c>
      <c r="I732" s="70" t="str">
        <f>IF(OR(ISBLANK(B732),ISBLANK(C732))=FALSE,VLOOKUP(C732,'Límites CartaControl'!$A$7:$H$13,7,FALSE),"")</f>
        <v/>
      </c>
      <c r="J732" s="48"/>
      <c r="K732" s="103"/>
      <c r="L732" s="83"/>
      <c r="M732" s="120"/>
    </row>
    <row r="733" spans="1:13" x14ac:dyDescent="0.25">
      <c r="A733" s="43">
        <v>723</v>
      </c>
      <c r="B733" s="78"/>
      <c r="C733" s="48"/>
      <c r="D733" s="48"/>
      <c r="E733" s="14" t="str">
        <f>IF(OR(ISBLANK(B733),ISBLANK(C733))=FALSE,VLOOKUP(C733,'Límites CartaControl'!$A$7:$H$13,2,FALSE),"")</f>
        <v/>
      </c>
      <c r="F733" s="14" t="str">
        <f>IF(OR(ISBLANK(B733),ISBLANK(C733))=FALSE,VLOOKUP(C733,'Límites CartaControl'!$A$7:$H$13,3,FALSE),"")</f>
        <v/>
      </c>
      <c r="G733" s="14" t="str">
        <f>IF(OR(ISBLANK(B733),ISBLANK(C733))=FALSE,VLOOKUP(C733,'Límites CartaControl'!$A$7:$H$13,4,FALSE),"")</f>
        <v/>
      </c>
      <c r="H733" s="14" t="str">
        <f>IF(OR(ISBLANK(B733),ISBLANK(C733))=FALSE,VLOOKUP(C733,'Límites CartaControl'!$A$7:$H$13,6,FALSE),"")</f>
        <v/>
      </c>
      <c r="I733" s="70" t="str">
        <f>IF(OR(ISBLANK(B733),ISBLANK(C733))=FALSE,VLOOKUP(C733,'Límites CartaControl'!$A$7:$H$13,7,FALSE),"")</f>
        <v/>
      </c>
      <c r="J733" s="48"/>
      <c r="K733" s="103"/>
      <c r="L733" s="83"/>
      <c r="M733" s="120"/>
    </row>
    <row r="734" spans="1:13" x14ac:dyDescent="0.25">
      <c r="A734" s="43">
        <v>724</v>
      </c>
      <c r="B734" s="78"/>
      <c r="C734" s="48"/>
      <c r="D734" s="48"/>
      <c r="E734" s="14" t="str">
        <f>IF(OR(ISBLANK(B734),ISBLANK(C734))=FALSE,VLOOKUP(C734,'Límites CartaControl'!$A$7:$H$13,2,FALSE),"")</f>
        <v/>
      </c>
      <c r="F734" s="14" t="str">
        <f>IF(OR(ISBLANK(B734),ISBLANK(C734))=FALSE,VLOOKUP(C734,'Límites CartaControl'!$A$7:$H$13,3,FALSE),"")</f>
        <v/>
      </c>
      <c r="G734" s="14" t="str">
        <f>IF(OR(ISBLANK(B734),ISBLANK(C734))=FALSE,VLOOKUP(C734,'Límites CartaControl'!$A$7:$H$13,4,FALSE),"")</f>
        <v/>
      </c>
      <c r="H734" s="14" t="str">
        <f>IF(OR(ISBLANK(B734),ISBLANK(C734))=FALSE,VLOOKUP(C734,'Límites CartaControl'!$A$7:$H$13,6,FALSE),"")</f>
        <v/>
      </c>
      <c r="I734" s="70" t="str">
        <f>IF(OR(ISBLANK(B734),ISBLANK(C734))=FALSE,VLOOKUP(C734,'Límites CartaControl'!$A$7:$H$13,7,FALSE),"")</f>
        <v/>
      </c>
      <c r="J734" s="48"/>
      <c r="K734" s="103"/>
      <c r="L734" s="83"/>
      <c r="M734" s="120"/>
    </row>
    <row r="735" spans="1:13" x14ac:dyDescent="0.25">
      <c r="A735" s="43">
        <v>725</v>
      </c>
      <c r="B735" s="78"/>
      <c r="C735" s="48"/>
      <c r="D735" s="48"/>
      <c r="E735" s="14" t="str">
        <f>IF(OR(ISBLANK(B735),ISBLANK(C735))=FALSE,VLOOKUP(C735,'Límites CartaControl'!$A$7:$H$13,2,FALSE),"")</f>
        <v/>
      </c>
      <c r="F735" s="14" t="str">
        <f>IF(OR(ISBLANK(B735),ISBLANK(C735))=FALSE,VLOOKUP(C735,'Límites CartaControl'!$A$7:$H$13,3,FALSE),"")</f>
        <v/>
      </c>
      <c r="G735" s="14" t="str">
        <f>IF(OR(ISBLANK(B735),ISBLANK(C735))=FALSE,VLOOKUP(C735,'Límites CartaControl'!$A$7:$H$13,4,FALSE),"")</f>
        <v/>
      </c>
      <c r="H735" s="14" t="str">
        <f>IF(OR(ISBLANK(B735),ISBLANK(C735))=FALSE,VLOOKUP(C735,'Límites CartaControl'!$A$7:$H$13,6,FALSE),"")</f>
        <v/>
      </c>
      <c r="I735" s="70" t="str">
        <f>IF(OR(ISBLANK(B735),ISBLANK(C735))=FALSE,VLOOKUP(C735,'Límites CartaControl'!$A$7:$H$13,7,FALSE),"")</f>
        <v/>
      </c>
      <c r="J735" s="48"/>
      <c r="K735" s="103"/>
      <c r="L735" s="83"/>
      <c r="M735" s="120"/>
    </row>
    <row r="736" spans="1:13" x14ac:dyDescent="0.25">
      <c r="A736" s="43">
        <v>726</v>
      </c>
      <c r="B736" s="78"/>
      <c r="C736" s="48"/>
      <c r="D736" s="48"/>
      <c r="E736" s="14" t="str">
        <f>IF(OR(ISBLANK(B736),ISBLANK(C736))=FALSE,VLOOKUP(C736,'Límites CartaControl'!$A$7:$H$13,2,FALSE),"")</f>
        <v/>
      </c>
      <c r="F736" s="14" t="str">
        <f>IF(OR(ISBLANK(B736),ISBLANK(C736))=FALSE,VLOOKUP(C736,'Límites CartaControl'!$A$7:$H$13,3,FALSE),"")</f>
        <v/>
      </c>
      <c r="G736" s="14" t="str">
        <f>IF(OR(ISBLANK(B736),ISBLANK(C736))=FALSE,VLOOKUP(C736,'Límites CartaControl'!$A$7:$H$13,4,FALSE),"")</f>
        <v/>
      </c>
      <c r="H736" s="14" t="str">
        <f>IF(OR(ISBLANK(B736),ISBLANK(C736))=FALSE,VLOOKUP(C736,'Límites CartaControl'!$A$7:$H$13,6,FALSE),"")</f>
        <v/>
      </c>
      <c r="I736" s="70" t="str">
        <f>IF(OR(ISBLANK(B736),ISBLANK(C736))=FALSE,VLOOKUP(C736,'Límites CartaControl'!$A$7:$H$13,7,FALSE),"")</f>
        <v/>
      </c>
      <c r="J736" s="48"/>
      <c r="K736" s="103"/>
      <c r="L736" s="83"/>
      <c r="M736" s="120"/>
    </row>
    <row r="737" spans="1:13" x14ac:dyDescent="0.25">
      <c r="A737" s="43">
        <v>727</v>
      </c>
      <c r="B737" s="78"/>
      <c r="C737" s="48"/>
      <c r="D737" s="48"/>
      <c r="E737" s="14" t="str">
        <f>IF(OR(ISBLANK(B737),ISBLANK(C737))=FALSE,VLOOKUP(C737,'Límites CartaControl'!$A$7:$H$13,2,FALSE),"")</f>
        <v/>
      </c>
      <c r="F737" s="14" t="str">
        <f>IF(OR(ISBLANK(B737),ISBLANK(C737))=FALSE,VLOOKUP(C737,'Límites CartaControl'!$A$7:$H$13,3,FALSE),"")</f>
        <v/>
      </c>
      <c r="G737" s="14" t="str">
        <f>IF(OR(ISBLANK(B737),ISBLANK(C737))=FALSE,VLOOKUP(C737,'Límites CartaControl'!$A$7:$H$13,4,FALSE),"")</f>
        <v/>
      </c>
      <c r="H737" s="14" t="str">
        <f>IF(OR(ISBLANK(B737),ISBLANK(C737))=FALSE,VLOOKUP(C737,'Límites CartaControl'!$A$7:$H$13,6,FALSE),"")</f>
        <v/>
      </c>
      <c r="I737" s="70" t="str">
        <f>IF(OR(ISBLANK(B737),ISBLANK(C737))=FALSE,VLOOKUP(C737,'Límites CartaControl'!$A$7:$H$13,7,FALSE),"")</f>
        <v/>
      </c>
      <c r="J737" s="48"/>
      <c r="K737" s="103"/>
      <c r="L737" s="83"/>
      <c r="M737" s="120"/>
    </row>
    <row r="738" spans="1:13" x14ac:dyDescent="0.25">
      <c r="A738" s="43">
        <v>728</v>
      </c>
      <c r="B738" s="78"/>
      <c r="C738" s="48"/>
      <c r="D738" s="48"/>
      <c r="E738" s="14" t="str">
        <f>IF(OR(ISBLANK(B738),ISBLANK(C738))=FALSE,VLOOKUP(C738,'Límites CartaControl'!$A$7:$H$13,2,FALSE),"")</f>
        <v/>
      </c>
      <c r="F738" s="14" t="str">
        <f>IF(OR(ISBLANK(B738),ISBLANK(C738))=FALSE,VLOOKUP(C738,'Límites CartaControl'!$A$7:$H$13,3,FALSE),"")</f>
        <v/>
      </c>
      <c r="G738" s="14" t="str">
        <f>IF(OR(ISBLANK(B738),ISBLANK(C738))=FALSE,VLOOKUP(C738,'Límites CartaControl'!$A$7:$H$13,4,FALSE),"")</f>
        <v/>
      </c>
      <c r="H738" s="14" t="str">
        <f>IF(OR(ISBLANK(B738),ISBLANK(C738))=FALSE,VLOOKUP(C738,'Límites CartaControl'!$A$7:$H$13,6,FALSE),"")</f>
        <v/>
      </c>
      <c r="I738" s="70" t="str">
        <f>IF(OR(ISBLANK(B738),ISBLANK(C738))=FALSE,VLOOKUP(C738,'Límites CartaControl'!$A$7:$H$13,7,FALSE),"")</f>
        <v/>
      </c>
      <c r="J738" s="48"/>
      <c r="K738" s="103"/>
      <c r="L738" s="83"/>
      <c r="M738" s="120"/>
    </row>
    <row r="739" spans="1:13" x14ac:dyDescent="0.25">
      <c r="A739" s="43">
        <v>729</v>
      </c>
      <c r="B739" s="78"/>
      <c r="C739" s="48"/>
      <c r="D739" s="48"/>
      <c r="E739" s="14" t="str">
        <f>IF(OR(ISBLANK(B739),ISBLANK(C739))=FALSE,VLOOKUP(C739,'Límites CartaControl'!$A$7:$H$13,2,FALSE),"")</f>
        <v/>
      </c>
      <c r="F739" s="14" t="str">
        <f>IF(OR(ISBLANK(B739),ISBLANK(C739))=FALSE,VLOOKUP(C739,'Límites CartaControl'!$A$7:$H$13,3,FALSE),"")</f>
        <v/>
      </c>
      <c r="G739" s="14" t="str">
        <f>IF(OR(ISBLANK(B739),ISBLANK(C739))=FALSE,VLOOKUP(C739,'Límites CartaControl'!$A$7:$H$13,4,FALSE),"")</f>
        <v/>
      </c>
      <c r="H739" s="14" t="str">
        <f>IF(OR(ISBLANK(B739),ISBLANK(C739))=FALSE,VLOOKUP(C739,'Límites CartaControl'!$A$7:$H$13,6,FALSE),"")</f>
        <v/>
      </c>
      <c r="I739" s="70" t="str">
        <f>IF(OR(ISBLANK(B739),ISBLANK(C739))=FALSE,VLOOKUP(C739,'Límites CartaControl'!$A$7:$H$13,7,FALSE),"")</f>
        <v/>
      </c>
      <c r="J739" s="48"/>
      <c r="K739" s="103"/>
      <c r="L739" s="83"/>
      <c r="M739" s="120"/>
    </row>
    <row r="740" spans="1:13" x14ac:dyDescent="0.25">
      <c r="A740" s="43">
        <v>730</v>
      </c>
      <c r="B740" s="78"/>
      <c r="C740" s="48"/>
      <c r="D740" s="48"/>
      <c r="E740" s="14" t="str">
        <f>IF(OR(ISBLANK(B740),ISBLANK(C740))=FALSE,VLOOKUP(C740,'Límites CartaControl'!$A$7:$H$13,2,FALSE),"")</f>
        <v/>
      </c>
      <c r="F740" s="14" t="str">
        <f>IF(OR(ISBLANK(B740),ISBLANK(C740))=FALSE,VLOOKUP(C740,'Límites CartaControl'!$A$7:$H$13,3,FALSE),"")</f>
        <v/>
      </c>
      <c r="G740" s="14" t="str">
        <f>IF(OR(ISBLANK(B740),ISBLANK(C740))=FALSE,VLOOKUP(C740,'Límites CartaControl'!$A$7:$H$13,4,FALSE),"")</f>
        <v/>
      </c>
      <c r="H740" s="14" t="str">
        <f>IF(OR(ISBLANK(B740),ISBLANK(C740))=FALSE,VLOOKUP(C740,'Límites CartaControl'!$A$7:$H$13,6,FALSE),"")</f>
        <v/>
      </c>
      <c r="I740" s="70" t="str">
        <f>IF(OR(ISBLANK(B740),ISBLANK(C740))=FALSE,VLOOKUP(C740,'Límites CartaControl'!$A$7:$H$13,7,FALSE),"")</f>
        <v/>
      </c>
      <c r="J740" s="48"/>
      <c r="K740" s="103"/>
      <c r="L740" s="83"/>
      <c r="M740" s="120"/>
    </row>
    <row r="741" spans="1:13" x14ac:dyDescent="0.25">
      <c r="A741" s="43">
        <v>731</v>
      </c>
      <c r="B741" s="78"/>
      <c r="C741" s="48"/>
      <c r="D741" s="48"/>
      <c r="E741" s="14" t="str">
        <f>IF(OR(ISBLANK(B741),ISBLANK(C741))=FALSE,VLOOKUP(C741,'Límites CartaControl'!$A$7:$H$13,2,FALSE),"")</f>
        <v/>
      </c>
      <c r="F741" s="14" t="str">
        <f>IF(OR(ISBLANK(B741),ISBLANK(C741))=FALSE,VLOOKUP(C741,'Límites CartaControl'!$A$7:$H$13,3,FALSE),"")</f>
        <v/>
      </c>
      <c r="G741" s="14" t="str">
        <f>IF(OR(ISBLANK(B741),ISBLANK(C741))=FALSE,VLOOKUP(C741,'Límites CartaControl'!$A$7:$H$13,4,FALSE),"")</f>
        <v/>
      </c>
      <c r="H741" s="14" t="str">
        <f>IF(OR(ISBLANK(B741),ISBLANK(C741))=FALSE,VLOOKUP(C741,'Límites CartaControl'!$A$7:$H$13,6,FALSE),"")</f>
        <v/>
      </c>
      <c r="I741" s="70" t="str">
        <f>IF(OR(ISBLANK(B741),ISBLANK(C741))=FALSE,VLOOKUP(C741,'Límites CartaControl'!$A$7:$H$13,7,FALSE),"")</f>
        <v/>
      </c>
      <c r="J741" s="48"/>
      <c r="K741" s="103"/>
      <c r="L741" s="83"/>
      <c r="M741" s="120"/>
    </row>
    <row r="742" spans="1:13" x14ac:dyDescent="0.25">
      <c r="A742" s="43">
        <v>732</v>
      </c>
      <c r="B742" s="78"/>
      <c r="C742" s="48"/>
      <c r="D742" s="48"/>
      <c r="E742" s="14" t="str">
        <f>IF(OR(ISBLANK(B742),ISBLANK(C742))=FALSE,VLOOKUP(C742,'Límites CartaControl'!$A$7:$H$13,2,FALSE),"")</f>
        <v/>
      </c>
      <c r="F742" s="14" t="str">
        <f>IF(OR(ISBLANK(B742),ISBLANK(C742))=FALSE,VLOOKUP(C742,'Límites CartaControl'!$A$7:$H$13,3,FALSE),"")</f>
        <v/>
      </c>
      <c r="G742" s="14" t="str">
        <f>IF(OR(ISBLANK(B742),ISBLANK(C742))=FALSE,VLOOKUP(C742,'Límites CartaControl'!$A$7:$H$13,4,FALSE),"")</f>
        <v/>
      </c>
      <c r="H742" s="14" t="str">
        <f>IF(OR(ISBLANK(B742),ISBLANK(C742))=FALSE,VLOOKUP(C742,'Límites CartaControl'!$A$7:$H$13,6,FALSE),"")</f>
        <v/>
      </c>
      <c r="I742" s="70" t="str">
        <f>IF(OR(ISBLANK(B742),ISBLANK(C742))=FALSE,VLOOKUP(C742,'Límites CartaControl'!$A$7:$H$13,7,FALSE),"")</f>
        <v/>
      </c>
      <c r="J742" s="48"/>
      <c r="K742" s="103"/>
      <c r="L742" s="83"/>
      <c r="M742" s="120"/>
    </row>
    <row r="743" spans="1:13" x14ac:dyDescent="0.25">
      <c r="A743" s="43">
        <v>733</v>
      </c>
      <c r="B743" s="78"/>
      <c r="C743" s="48"/>
      <c r="D743" s="48"/>
      <c r="E743" s="14" t="str">
        <f>IF(OR(ISBLANK(B743),ISBLANK(C743))=FALSE,VLOOKUP(C743,'Límites CartaControl'!$A$7:$H$13,2,FALSE),"")</f>
        <v/>
      </c>
      <c r="F743" s="14" t="str">
        <f>IF(OR(ISBLANK(B743),ISBLANK(C743))=FALSE,VLOOKUP(C743,'Límites CartaControl'!$A$7:$H$13,3,FALSE),"")</f>
        <v/>
      </c>
      <c r="G743" s="14" t="str">
        <f>IF(OR(ISBLANK(B743),ISBLANK(C743))=FALSE,VLOOKUP(C743,'Límites CartaControl'!$A$7:$H$13,4,FALSE),"")</f>
        <v/>
      </c>
      <c r="H743" s="14" t="str">
        <f>IF(OR(ISBLANK(B743),ISBLANK(C743))=FALSE,VLOOKUP(C743,'Límites CartaControl'!$A$7:$H$13,6,FALSE),"")</f>
        <v/>
      </c>
      <c r="I743" s="70" t="str">
        <f>IF(OR(ISBLANK(B743),ISBLANK(C743))=FALSE,VLOOKUP(C743,'Límites CartaControl'!$A$7:$H$13,7,FALSE),"")</f>
        <v/>
      </c>
      <c r="J743" s="48"/>
      <c r="K743" s="103"/>
      <c r="L743" s="83"/>
      <c r="M743" s="120"/>
    </row>
    <row r="744" spans="1:13" x14ac:dyDescent="0.25">
      <c r="A744" s="43">
        <v>734</v>
      </c>
      <c r="B744" s="78"/>
      <c r="C744" s="48"/>
      <c r="D744" s="48"/>
      <c r="E744" s="14" t="str">
        <f>IF(OR(ISBLANK(B744),ISBLANK(C744))=FALSE,VLOOKUP(C744,'Límites CartaControl'!$A$7:$H$13,2,FALSE),"")</f>
        <v/>
      </c>
      <c r="F744" s="14" t="str">
        <f>IF(OR(ISBLANK(B744),ISBLANK(C744))=FALSE,VLOOKUP(C744,'Límites CartaControl'!$A$7:$H$13,3,FALSE),"")</f>
        <v/>
      </c>
      <c r="G744" s="14" t="str">
        <f>IF(OR(ISBLANK(B744),ISBLANK(C744))=FALSE,VLOOKUP(C744,'Límites CartaControl'!$A$7:$H$13,4,FALSE),"")</f>
        <v/>
      </c>
      <c r="H744" s="14" t="str">
        <f>IF(OR(ISBLANK(B744),ISBLANK(C744))=FALSE,VLOOKUP(C744,'Límites CartaControl'!$A$7:$H$13,6,FALSE),"")</f>
        <v/>
      </c>
      <c r="I744" s="70" t="str">
        <f>IF(OR(ISBLANK(B744),ISBLANK(C744))=FALSE,VLOOKUP(C744,'Límites CartaControl'!$A$7:$H$13,7,FALSE),"")</f>
        <v/>
      </c>
      <c r="J744" s="48"/>
      <c r="K744" s="103"/>
      <c r="L744" s="83"/>
      <c r="M744" s="120"/>
    </row>
    <row r="745" spans="1:13" x14ac:dyDescent="0.25">
      <c r="A745" s="43">
        <v>735</v>
      </c>
      <c r="B745" s="78"/>
      <c r="C745" s="48"/>
      <c r="D745" s="48"/>
      <c r="E745" s="14" t="str">
        <f>IF(OR(ISBLANK(B745),ISBLANK(C745))=FALSE,VLOOKUP(C745,'Límites CartaControl'!$A$7:$H$13,2,FALSE),"")</f>
        <v/>
      </c>
      <c r="F745" s="14" t="str">
        <f>IF(OR(ISBLANK(B745),ISBLANK(C745))=FALSE,VLOOKUP(C745,'Límites CartaControl'!$A$7:$H$13,3,FALSE),"")</f>
        <v/>
      </c>
      <c r="G745" s="14" t="str">
        <f>IF(OR(ISBLANK(B745),ISBLANK(C745))=FALSE,VLOOKUP(C745,'Límites CartaControl'!$A$7:$H$13,4,FALSE),"")</f>
        <v/>
      </c>
      <c r="H745" s="14" t="str">
        <f>IF(OR(ISBLANK(B745),ISBLANK(C745))=FALSE,VLOOKUP(C745,'Límites CartaControl'!$A$7:$H$13,6,FALSE),"")</f>
        <v/>
      </c>
      <c r="I745" s="70" t="str">
        <f>IF(OR(ISBLANK(B745),ISBLANK(C745))=FALSE,VLOOKUP(C745,'Límites CartaControl'!$A$7:$H$13,7,FALSE),"")</f>
        <v/>
      </c>
      <c r="J745" s="48"/>
      <c r="K745" s="103"/>
      <c r="L745" s="83"/>
      <c r="M745" s="120"/>
    </row>
    <row r="746" spans="1:13" x14ac:dyDescent="0.25">
      <c r="A746" s="43">
        <v>736</v>
      </c>
      <c r="B746" s="78"/>
      <c r="C746" s="48"/>
      <c r="D746" s="48"/>
      <c r="E746" s="14" t="str">
        <f>IF(OR(ISBLANK(B746),ISBLANK(C746))=FALSE,VLOOKUP(C746,'Límites CartaControl'!$A$7:$H$13,2,FALSE),"")</f>
        <v/>
      </c>
      <c r="F746" s="14" t="str">
        <f>IF(OR(ISBLANK(B746),ISBLANK(C746))=FALSE,VLOOKUP(C746,'Límites CartaControl'!$A$7:$H$13,3,FALSE),"")</f>
        <v/>
      </c>
      <c r="G746" s="14" t="str">
        <f>IF(OR(ISBLANK(B746),ISBLANK(C746))=FALSE,VLOOKUP(C746,'Límites CartaControl'!$A$7:$H$13,4,FALSE),"")</f>
        <v/>
      </c>
      <c r="H746" s="14" t="str">
        <f>IF(OR(ISBLANK(B746),ISBLANK(C746))=FALSE,VLOOKUP(C746,'Límites CartaControl'!$A$7:$H$13,6,FALSE),"")</f>
        <v/>
      </c>
      <c r="I746" s="70" t="str">
        <f>IF(OR(ISBLANK(B746),ISBLANK(C746))=FALSE,VLOOKUP(C746,'Límites CartaControl'!$A$7:$H$13,7,FALSE),"")</f>
        <v/>
      </c>
      <c r="J746" s="48"/>
      <c r="K746" s="103"/>
      <c r="L746" s="83"/>
      <c r="M746" s="120"/>
    </row>
    <row r="747" spans="1:13" x14ac:dyDescent="0.25">
      <c r="A747" s="43">
        <v>737</v>
      </c>
      <c r="B747" s="78"/>
      <c r="C747" s="48"/>
      <c r="D747" s="48"/>
      <c r="E747" s="14" t="str">
        <f>IF(OR(ISBLANK(B747),ISBLANK(C747))=FALSE,VLOOKUP(C747,'Límites CartaControl'!$A$7:$H$13,2,FALSE),"")</f>
        <v/>
      </c>
      <c r="F747" s="14" t="str">
        <f>IF(OR(ISBLANK(B747),ISBLANK(C747))=FALSE,VLOOKUP(C747,'Límites CartaControl'!$A$7:$H$13,3,FALSE),"")</f>
        <v/>
      </c>
      <c r="G747" s="14" t="str">
        <f>IF(OR(ISBLANK(B747),ISBLANK(C747))=FALSE,VLOOKUP(C747,'Límites CartaControl'!$A$7:$H$13,4,FALSE),"")</f>
        <v/>
      </c>
      <c r="H747" s="14" t="str">
        <f>IF(OR(ISBLANK(B747),ISBLANK(C747))=FALSE,VLOOKUP(C747,'Límites CartaControl'!$A$7:$H$13,6,FALSE),"")</f>
        <v/>
      </c>
      <c r="I747" s="70" t="str">
        <f>IF(OR(ISBLANK(B747),ISBLANK(C747))=FALSE,VLOOKUP(C747,'Límites CartaControl'!$A$7:$H$13,7,FALSE),"")</f>
        <v/>
      </c>
      <c r="J747" s="48"/>
      <c r="K747" s="103"/>
      <c r="L747" s="83"/>
      <c r="M747" s="120"/>
    </row>
    <row r="748" spans="1:13" x14ac:dyDescent="0.25">
      <c r="A748" s="43">
        <v>738</v>
      </c>
      <c r="B748" s="78"/>
      <c r="C748" s="48"/>
      <c r="D748" s="48"/>
      <c r="E748" s="14" t="str">
        <f>IF(OR(ISBLANK(B748),ISBLANK(C748))=FALSE,VLOOKUP(C748,'Límites CartaControl'!$A$7:$H$13,2,FALSE),"")</f>
        <v/>
      </c>
      <c r="F748" s="14" t="str">
        <f>IF(OR(ISBLANK(B748),ISBLANK(C748))=FALSE,VLOOKUP(C748,'Límites CartaControl'!$A$7:$H$13,3,FALSE),"")</f>
        <v/>
      </c>
      <c r="G748" s="14" t="str">
        <f>IF(OR(ISBLANK(B748),ISBLANK(C748))=FALSE,VLOOKUP(C748,'Límites CartaControl'!$A$7:$H$13,4,FALSE),"")</f>
        <v/>
      </c>
      <c r="H748" s="14" t="str">
        <f>IF(OR(ISBLANK(B748),ISBLANK(C748))=FALSE,VLOOKUP(C748,'Límites CartaControl'!$A$7:$H$13,6,FALSE),"")</f>
        <v/>
      </c>
      <c r="I748" s="70" t="str">
        <f>IF(OR(ISBLANK(B748),ISBLANK(C748))=FALSE,VLOOKUP(C748,'Límites CartaControl'!$A$7:$H$13,7,FALSE),"")</f>
        <v/>
      </c>
      <c r="J748" s="48"/>
      <c r="K748" s="103"/>
      <c r="L748" s="83"/>
      <c r="M748" s="120"/>
    </row>
    <row r="749" spans="1:13" x14ac:dyDescent="0.25">
      <c r="A749" s="43">
        <v>739</v>
      </c>
      <c r="B749" s="78"/>
      <c r="C749" s="48"/>
      <c r="D749" s="48"/>
      <c r="E749" s="14" t="str">
        <f>IF(OR(ISBLANK(B749),ISBLANK(C749))=FALSE,VLOOKUP(C749,'Límites CartaControl'!$A$7:$H$13,2,FALSE),"")</f>
        <v/>
      </c>
      <c r="F749" s="14" t="str">
        <f>IF(OR(ISBLANK(B749),ISBLANK(C749))=FALSE,VLOOKUP(C749,'Límites CartaControl'!$A$7:$H$13,3,FALSE),"")</f>
        <v/>
      </c>
      <c r="G749" s="14" t="str">
        <f>IF(OR(ISBLANK(B749),ISBLANK(C749))=FALSE,VLOOKUP(C749,'Límites CartaControl'!$A$7:$H$13,4,FALSE),"")</f>
        <v/>
      </c>
      <c r="H749" s="14" t="str">
        <f>IF(OR(ISBLANK(B749),ISBLANK(C749))=FALSE,VLOOKUP(C749,'Límites CartaControl'!$A$7:$H$13,6,FALSE),"")</f>
        <v/>
      </c>
      <c r="I749" s="70" t="str">
        <f>IF(OR(ISBLANK(B749),ISBLANK(C749))=FALSE,VLOOKUP(C749,'Límites CartaControl'!$A$7:$H$13,7,FALSE),"")</f>
        <v/>
      </c>
      <c r="J749" s="48"/>
      <c r="K749" s="103"/>
      <c r="L749" s="83"/>
      <c r="M749" s="120"/>
    </row>
    <row r="750" spans="1:13" x14ac:dyDescent="0.25">
      <c r="A750" s="43">
        <v>740</v>
      </c>
      <c r="B750" s="78"/>
      <c r="C750" s="48"/>
      <c r="D750" s="48"/>
      <c r="E750" s="14" t="str">
        <f>IF(OR(ISBLANK(B750),ISBLANK(C750))=FALSE,VLOOKUP(C750,'Límites CartaControl'!$A$7:$H$13,2,FALSE),"")</f>
        <v/>
      </c>
      <c r="F750" s="14" t="str">
        <f>IF(OR(ISBLANK(B750),ISBLANK(C750))=FALSE,VLOOKUP(C750,'Límites CartaControl'!$A$7:$H$13,3,FALSE),"")</f>
        <v/>
      </c>
      <c r="G750" s="14" t="str">
        <f>IF(OR(ISBLANK(B750),ISBLANK(C750))=FALSE,VLOOKUP(C750,'Límites CartaControl'!$A$7:$H$13,4,FALSE),"")</f>
        <v/>
      </c>
      <c r="H750" s="14" t="str">
        <f>IF(OR(ISBLANK(B750),ISBLANK(C750))=FALSE,VLOOKUP(C750,'Límites CartaControl'!$A$7:$H$13,6,FALSE),"")</f>
        <v/>
      </c>
      <c r="I750" s="70" t="str">
        <f>IF(OR(ISBLANK(B750),ISBLANK(C750))=FALSE,VLOOKUP(C750,'Límites CartaControl'!$A$7:$H$13,7,FALSE),"")</f>
        <v/>
      </c>
      <c r="J750" s="48"/>
      <c r="K750" s="103"/>
      <c r="L750" s="83"/>
      <c r="M750" s="120"/>
    </row>
    <row r="751" spans="1:13" x14ac:dyDescent="0.25">
      <c r="A751" s="43">
        <v>741</v>
      </c>
      <c r="B751" s="78"/>
      <c r="C751" s="48"/>
      <c r="D751" s="48"/>
      <c r="E751" s="14" t="str">
        <f>IF(OR(ISBLANK(B751),ISBLANK(C751))=FALSE,VLOOKUP(C751,'Límites CartaControl'!$A$7:$H$13,2,FALSE),"")</f>
        <v/>
      </c>
      <c r="F751" s="14" t="str">
        <f>IF(OR(ISBLANK(B751),ISBLANK(C751))=FALSE,VLOOKUP(C751,'Límites CartaControl'!$A$7:$H$13,3,FALSE),"")</f>
        <v/>
      </c>
      <c r="G751" s="14" t="str">
        <f>IF(OR(ISBLANK(B751),ISBLANK(C751))=FALSE,VLOOKUP(C751,'Límites CartaControl'!$A$7:$H$13,4,FALSE),"")</f>
        <v/>
      </c>
      <c r="H751" s="14" t="str">
        <f>IF(OR(ISBLANK(B751),ISBLANK(C751))=FALSE,VLOOKUP(C751,'Límites CartaControl'!$A$7:$H$13,6,FALSE),"")</f>
        <v/>
      </c>
      <c r="I751" s="70" t="str">
        <f>IF(OR(ISBLANK(B751),ISBLANK(C751))=FALSE,VLOOKUP(C751,'Límites CartaControl'!$A$7:$H$13,7,FALSE),"")</f>
        <v/>
      </c>
      <c r="J751" s="48"/>
      <c r="K751" s="103"/>
      <c r="L751" s="83"/>
      <c r="M751" s="120"/>
    </row>
    <row r="752" spans="1:13" x14ac:dyDescent="0.25">
      <c r="A752" s="43">
        <v>742</v>
      </c>
      <c r="B752" s="78"/>
      <c r="C752" s="48"/>
      <c r="D752" s="48"/>
      <c r="E752" s="14" t="str">
        <f>IF(OR(ISBLANK(B752),ISBLANK(C752))=FALSE,VLOOKUP(C752,'Límites CartaControl'!$A$7:$H$13,2,FALSE),"")</f>
        <v/>
      </c>
      <c r="F752" s="14" t="str">
        <f>IF(OR(ISBLANK(B752),ISBLANK(C752))=FALSE,VLOOKUP(C752,'Límites CartaControl'!$A$7:$H$13,3,FALSE),"")</f>
        <v/>
      </c>
      <c r="G752" s="14" t="str">
        <f>IF(OR(ISBLANK(B752),ISBLANK(C752))=FALSE,VLOOKUP(C752,'Límites CartaControl'!$A$7:$H$13,4,FALSE),"")</f>
        <v/>
      </c>
      <c r="H752" s="14" t="str">
        <f>IF(OR(ISBLANK(B752),ISBLANK(C752))=FALSE,VLOOKUP(C752,'Límites CartaControl'!$A$7:$H$13,6,FALSE),"")</f>
        <v/>
      </c>
      <c r="I752" s="70" t="str">
        <f>IF(OR(ISBLANK(B752),ISBLANK(C752))=FALSE,VLOOKUP(C752,'Límites CartaControl'!$A$7:$H$13,7,FALSE),"")</f>
        <v/>
      </c>
      <c r="J752" s="48"/>
      <c r="K752" s="103"/>
      <c r="L752" s="83"/>
      <c r="M752" s="120"/>
    </row>
    <row r="753" spans="1:13" x14ac:dyDescent="0.25">
      <c r="A753" s="43">
        <v>743</v>
      </c>
      <c r="B753" s="78"/>
      <c r="C753" s="48"/>
      <c r="D753" s="48"/>
      <c r="E753" s="14" t="str">
        <f>IF(OR(ISBLANK(B753),ISBLANK(C753))=FALSE,VLOOKUP(C753,'Límites CartaControl'!$A$7:$H$13,2,FALSE),"")</f>
        <v/>
      </c>
      <c r="F753" s="14" t="str">
        <f>IF(OR(ISBLANK(B753),ISBLANK(C753))=FALSE,VLOOKUP(C753,'Límites CartaControl'!$A$7:$H$13,3,FALSE),"")</f>
        <v/>
      </c>
      <c r="G753" s="14" t="str">
        <f>IF(OR(ISBLANK(B753),ISBLANK(C753))=FALSE,VLOOKUP(C753,'Límites CartaControl'!$A$7:$H$13,4,FALSE),"")</f>
        <v/>
      </c>
      <c r="H753" s="14" t="str">
        <f>IF(OR(ISBLANK(B753),ISBLANK(C753))=FALSE,VLOOKUP(C753,'Límites CartaControl'!$A$7:$H$13,6,FALSE),"")</f>
        <v/>
      </c>
      <c r="I753" s="70" t="str">
        <f>IF(OR(ISBLANK(B753),ISBLANK(C753))=FALSE,VLOOKUP(C753,'Límites CartaControl'!$A$7:$H$13,7,FALSE),"")</f>
        <v/>
      </c>
      <c r="J753" s="48"/>
      <c r="K753" s="103"/>
      <c r="L753" s="83"/>
      <c r="M753" s="120"/>
    </row>
    <row r="754" spans="1:13" x14ac:dyDescent="0.25">
      <c r="A754" s="43">
        <v>744</v>
      </c>
      <c r="B754" s="78"/>
      <c r="C754" s="48"/>
      <c r="D754" s="48"/>
      <c r="E754" s="14" t="str">
        <f>IF(OR(ISBLANK(B754),ISBLANK(C754))=FALSE,VLOOKUP(C754,'Límites CartaControl'!$A$7:$H$13,2,FALSE),"")</f>
        <v/>
      </c>
      <c r="F754" s="14" t="str">
        <f>IF(OR(ISBLANK(B754),ISBLANK(C754))=FALSE,VLOOKUP(C754,'Límites CartaControl'!$A$7:$H$13,3,FALSE),"")</f>
        <v/>
      </c>
      <c r="G754" s="14" t="str">
        <f>IF(OR(ISBLANK(B754),ISBLANK(C754))=FALSE,VLOOKUP(C754,'Límites CartaControl'!$A$7:$H$13,4,FALSE),"")</f>
        <v/>
      </c>
      <c r="H754" s="14" t="str">
        <f>IF(OR(ISBLANK(B754),ISBLANK(C754))=FALSE,VLOOKUP(C754,'Límites CartaControl'!$A$7:$H$13,6,FALSE),"")</f>
        <v/>
      </c>
      <c r="I754" s="70" t="str">
        <f>IF(OR(ISBLANK(B754),ISBLANK(C754))=FALSE,VLOOKUP(C754,'Límites CartaControl'!$A$7:$H$13,7,FALSE),"")</f>
        <v/>
      </c>
      <c r="J754" s="48"/>
      <c r="K754" s="103"/>
      <c r="L754" s="83"/>
      <c r="M754" s="120"/>
    </row>
    <row r="755" spans="1:13" x14ac:dyDescent="0.25">
      <c r="A755" s="43">
        <v>745</v>
      </c>
      <c r="B755" s="78"/>
      <c r="C755" s="48"/>
      <c r="D755" s="48"/>
      <c r="E755" s="14" t="str">
        <f>IF(OR(ISBLANK(B755),ISBLANK(C755))=FALSE,VLOOKUP(C755,'Límites CartaControl'!$A$7:$H$13,2,FALSE),"")</f>
        <v/>
      </c>
      <c r="F755" s="14" t="str">
        <f>IF(OR(ISBLANK(B755),ISBLANK(C755))=FALSE,VLOOKUP(C755,'Límites CartaControl'!$A$7:$H$13,3,FALSE),"")</f>
        <v/>
      </c>
      <c r="G755" s="14" t="str">
        <f>IF(OR(ISBLANK(B755),ISBLANK(C755))=FALSE,VLOOKUP(C755,'Límites CartaControl'!$A$7:$H$13,4,FALSE),"")</f>
        <v/>
      </c>
      <c r="H755" s="14" t="str">
        <f>IF(OR(ISBLANK(B755),ISBLANK(C755))=FALSE,VLOOKUP(C755,'Límites CartaControl'!$A$7:$H$13,6,FALSE),"")</f>
        <v/>
      </c>
      <c r="I755" s="70" t="str">
        <f>IF(OR(ISBLANK(B755),ISBLANK(C755))=FALSE,VLOOKUP(C755,'Límites CartaControl'!$A$7:$H$13,7,FALSE),"")</f>
        <v/>
      </c>
      <c r="J755" s="48"/>
      <c r="K755" s="103"/>
      <c r="L755" s="83"/>
      <c r="M755" s="120"/>
    </row>
    <row r="756" spans="1:13" x14ac:dyDescent="0.25">
      <c r="A756" s="43">
        <v>746</v>
      </c>
      <c r="B756" s="78"/>
      <c r="C756" s="48"/>
      <c r="D756" s="48"/>
      <c r="E756" s="14" t="str">
        <f>IF(OR(ISBLANK(B756),ISBLANK(C756))=FALSE,VLOOKUP(C756,'Límites CartaControl'!$A$7:$H$13,2,FALSE),"")</f>
        <v/>
      </c>
      <c r="F756" s="14" t="str">
        <f>IF(OR(ISBLANK(B756),ISBLANK(C756))=FALSE,VLOOKUP(C756,'Límites CartaControl'!$A$7:$H$13,3,FALSE),"")</f>
        <v/>
      </c>
      <c r="G756" s="14" t="str">
        <f>IF(OR(ISBLANK(B756),ISBLANK(C756))=FALSE,VLOOKUP(C756,'Límites CartaControl'!$A$7:$H$13,4,FALSE),"")</f>
        <v/>
      </c>
      <c r="H756" s="14" t="str">
        <f>IF(OR(ISBLANK(B756),ISBLANK(C756))=FALSE,VLOOKUP(C756,'Límites CartaControl'!$A$7:$H$13,6,FALSE),"")</f>
        <v/>
      </c>
      <c r="I756" s="70" t="str">
        <f>IF(OR(ISBLANK(B756),ISBLANK(C756))=FALSE,VLOOKUP(C756,'Límites CartaControl'!$A$7:$H$13,7,FALSE),"")</f>
        <v/>
      </c>
      <c r="J756" s="48"/>
      <c r="K756" s="103"/>
      <c r="L756" s="83"/>
      <c r="M756" s="120"/>
    </row>
    <row r="757" spans="1:13" x14ac:dyDescent="0.25">
      <c r="A757" s="43">
        <v>747</v>
      </c>
      <c r="B757" s="78"/>
      <c r="C757" s="48"/>
      <c r="D757" s="48"/>
      <c r="E757" s="14" t="str">
        <f>IF(OR(ISBLANK(B757),ISBLANK(C757))=FALSE,VLOOKUP(C757,'Límites CartaControl'!$A$7:$H$13,2,FALSE),"")</f>
        <v/>
      </c>
      <c r="F757" s="14" t="str">
        <f>IF(OR(ISBLANK(B757),ISBLANK(C757))=FALSE,VLOOKUP(C757,'Límites CartaControl'!$A$7:$H$13,3,FALSE),"")</f>
        <v/>
      </c>
      <c r="G757" s="14" t="str">
        <f>IF(OR(ISBLANK(B757),ISBLANK(C757))=FALSE,VLOOKUP(C757,'Límites CartaControl'!$A$7:$H$13,4,FALSE),"")</f>
        <v/>
      </c>
      <c r="H757" s="14" t="str">
        <f>IF(OR(ISBLANK(B757),ISBLANK(C757))=FALSE,VLOOKUP(C757,'Límites CartaControl'!$A$7:$H$13,6,FALSE),"")</f>
        <v/>
      </c>
      <c r="I757" s="70" t="str">
        <f>IF(OR(ISBLANK(B757),ISBLANK(C757))=FALSE,VLOOKUP(C757,'Límites CartaControl'!$A$7:$H$13,7,FALSE),"")</f>
        <v/>
      </c>
      <c r="J757" s="48"/>
      <c r="K757" s="103"/>
      <c r="L757" s="83"/>
      <c r="M757" s="120"/>
    </row>
    <row r="758" spans="1:13" x14ac:dyDescent="0.25">
      <c r="A758" s="43">
        <v>748</v>
      </c>
      <c r="B758" s="78"/>
      <c r="C758" s="48"/>
      <c r="D758" s="48"/>
      <c r="E758" s="14" t="str">
        <f>IF(OR(ISBLANK(B758),ISBLANK(C758))=FALSE,VLOOKUP(C758,'Límites CartaControl'!$A$7:$H$13,2,FALSE),"")</f>
        <v/>
      </c>
      <c r="F758" s="14" t="str">
        <f>IF(OR(ISBLANK(B758),ISBLANK(C758))=FALSE,VLOOKUP(C758,'Límites CartaControl'!$A$7:$H$13,3,FALSE),"")</f>
        <v/>
      </c>
      <c r="G758" s="14" t="str">
        <f>IF(OR(ISBLANK(B758),ISBLANK(C758))=FALSE,VLOOKUP(C758,'Límites CartaControl'!$A$7:$H$13,4,FALSE),"")</f>
        <v/>
      </c>
      <c r="H758" s="14" t="str">
        <f>IF(OR(ISBLANK(B758),ISBLANK(C758))=FALSE,VLOOKUP(C758,'Límites CartaControl'!$A$7:$H$13,6,FALSE),"")</f>
        <v/>
      </c>
      <c r="I758" s="70" t="str">
        <f>IF(OR(ISBLANK(B758),ISBLANK(C758))=FALSE,VLOOKUP(C758,'Límites CartaControl'!$A$7:$H$13,7,FALSE),"")</f>
        <v/>
      </c>
      <c r="J758" s="48"/>
      <c r="K758" s="103"/>
      <c r="L758" s="83"/>
      <c r="M758" s="120"/>
    </row>
    <row r="759" spans="1:13" x14ac:dyDescent="0.25">
      <c r="A759" s="43">
        <v>749</v>
      </c>
      <c r="B759" s="78"/>
      <c r="C759" s="48"/>
      <c r="D759" s="48"/>
      <c r="E759" s="14" t="str">
        <f>IF(OR(ISBLANK(B759),ISBLANK(C759))=FALSE,VLOOKUP(C759,'Límites CartaControl'!$A$7:$H$13,2,FALSE),"")</f>
        <v/>
      </c>
      <c r="F759" s="14" t="str">
        <f>IF(OR(ISBLANK(B759),ISBLANK(C759))=FALSE,VLOOKUP(C759,'Límites CartaControl'!$A$7:$H$13,3,FALSE),"")</f>
        <v/>
      </c>
      <c r="G759" s="14" t="str">
        <f>IF(OR(ISBLANK(B759),ISBLANK(C759))=FALSE,VLOOKUP(C759,'Límites CartaControl'!$A$7:$H$13,4,FALSE),"")</f>
        <v/>
      </c>
      <c r="H759" s="14" t="str">
        <f>IF(OR(ISBLANK(B759),ISBLANK(C759))=FALSE,VLOOKUP(C759,'Límites CartaControl'!$A$7:$H$13,6,FALSE),"")</f>
        <v/>
      </c>
      <c r="I759" s="70" t="str">
        <f>IF(OR(ISBLANK(B759),ISBLANK(C759))=FALSE,VLOOKUP(C759,'Límites CartaControl'!$A$7:$H$13,7,FALSE),"")</f>
        <v/>
      </c>
      <c r="J759" s="48"/>
      <c r="K759" s="103"/>
      <c r="L759" s="83"/>
      <c r="M759" s="120"/>
    </row>
    <row r="760" spans="1:13" x14ac:dyDescent="0.25">
      <c r="A760" s="43">
        <v>750</v>
      </c>
      <c r="B760" s="78"/>
      <c r="C760" s="48"/>
      <c r="D760" s="48"/>
      <c r="E760" s="14" t="str">
        <f>IF(OR(ISBLANK(B760),ISBLANK(C760))=FALSE,VLOOKUP(C760,'Límites CartaControl'!$A$7:$H$13,2,FALSE),"")</f>
        <v/>
      </c>
      <c r="F760" s="14" t="str">
        <f>IF(OR(ISBLANK(B760),ISBLANK(C760))=FALSE,VLOOKUP(C760,'Límites CartaControl'!$A$7:$H$13,3,FALSE),"")</f>
        <v/>
      </c>
      <c r="G760" s="14" t="str">
        <f>IF(OR(ISBLANK(B760),ISBLANK(C760))=FALSE,VLOOKUP(C760,'Límites CartaControl'!$A$7:$H$13,4,FALSE),"")</f>
        <v/>
      </c>
      <c r="H760" s="14" t="str">
        <f>IF(OR(ISBLANK(B760),ISBLANK(C760))=FALSE,VLOOKUP(C760,'Límites CartaControl'!$A$7:$H$13,6,FALSE),"")</f>
        <v/>
      </c>
      <c r="I760" s="70" t="str">
        <f>IF(OR(ISBLANK(B760),ISBLANK(C760))=FALSE,VLOOKUP(C760,'Límites CartaControl'!$A$7:$H$13,7,FALSE),"")</f>
        <v/>
      </c>
      <c r="J760" s="48"/>
      <c r="K760" s="103"/>
      <c r="L760" s="83"/>
      <c r="M760" s="120"/>
    </row>
    <row r="761" spans="1:13" x14ac:dyDescent="0.25">
      <c r="A761" s="43">
        <v>751</v>
      </c>
      <c r="B761" s="78"/>
      <c r="C761" s="48"/>
      <c r="D761" s="48"/>
      <c r="E761" s="14" t="str">
        <f>IF(OR(ISBLANK(B761),ISBLANK(C761))=FALSE,VLOOKUP(C761,'Límites CartaControl'!$A$7:$H$13,2,FALSE),"")</f>
        <v/>
      </c>
      <c r="F761" s="14" t="str">
        <f>IF(OR(ISBLANK(B761),ISBLANK(C761))=FALSE,VLOOKUP(C761,'Límites CartaControl'!$A$7:$H$13,3,FALSE),"")</f>
        <v/>
      </c>
      <c r="G761" s="14" t="str">
        <f>IF(OR(ISBLANK(B761),ISBLANK(C761))=FALSE,VLOOKUP(C761,'Límites CartaControl'!$A$7:$H$13,4,FALSE),"")</f>
        <v/>
      </c>
      <c r="H761" s="14" t="str">
        <f>IF(OR(ISBLANK(B761),ISBLANK(C761))=FALSE,VLOOKUP(C761,'Límites CartaControl'!$A$7:$H$13,6,FALSE),"")</f>
        <v/>
      </c>
      <c r="I761" s="70" t="str">
        <f>IF(OR(ISBLANK(B761),ISBLANK(C761))=FALSE,VLOOKUP(C761,'Límites CartaControl'!$A$7:$H$13,7,FALSE),"")</f>
        <v/>
      </c>
      <c r="J761" s="48"/>
      <c r="K761" s="103"/>
      <c r="L761" s="83"/>
      <c r="M761" s="120"/>
    </row>
    <row r="762" spans="1:13" x14ac:dyDescent="0.25">
      <c r="A762" s="43">
        <v>752</v>
      </c>
      <c r="B762" s="78"/>
      <c r="C762" s="48"/>
      <c r="D762" s="48"/>
      <c r="E762" s="14" t="str">
        <f>IF(OR(ISBLANK(B762),ISBLANK(C762))=FALSE,VLOOKUP(C762,'Límites CartaControl'!$A$7:$H$13,2,FALSE),"")</f>
        <v/>
      </c>
      <c r="F762" s="14" t="str">
        <f>IF(OR(ISBLANK(B762),ISBLANK(C762))=FALSE,VLOOKUP(C762,'Límites CartaControl'!$A$7:$H$13,3,FALSE),"")</f>
        <v/>
      </c>
      <c r="G762" s="14" t="str">
        <f>IF(OR(ISBLANK(B762),ISBLANK(C762))=FALSE,VLOOKUP(C762,'Límites CartaControl'!$A$7:$H$13,4,FALSE),"")</f>
        <v/>
      </c>
      <c r="H762" s="14" t="str">
        <f>IF(OR(ISBLANK(B762),ISBLANK(C762))=FALSE,VLOOKUP(C762,'Límites CartaControl'!$A$7:$H$13,6,FALSE),"")</f>
        <v/>
      </c>
      <c r="I762" s="70" t="str">
        <f>IF(OR(ISBLANK(B762),ISBLANK(C762))=FALSE,VLOOKUP(C762,'Límites CartaControl'!$A$7:$H$13,7,FALSE),"")</f>
        <v/>
      </c>
      <c r="J762" s="48"/>
      <c r="K762" s="103"/>
      <c r="L762" s="83"/>
      <c r="M762" s="120"/>
    </row>
    <row r="763" spans="1:13" x14ac:dyDescent="0.25">
      <c r="A763" s="43">
        <v>753</v>
      </c>
      <c r="B763" s="78"/>
      <c r="C763" s="48"/>
      <c r="D763" s="48"/>
      <c r="E763" s="14" t="str">
        <f>IF(OR(ISBLANK(B763),ISBLANK(C763))=FALSE,VLOOKUP(C763,'Límites CartaControl'!$A$7:$H$13,2,FALSE),"")</f>
        <v/>
      </c>
      <c r="F763" s="14" t="str">
        <f>IF(OR(ISBLANK(B763),ISBLANK(C763))=FALSE,VLOOKUP(C763,'Límites CartaControl'!$A$7:$H$13,3,FALSE),"")</f>
        <v/>
      </c>
      <c r="G763" s="14" t="str">
        <f>IF(OR(ISBLANK(B763),ISBLANK(C763))=FALSE,VLOOKUP(C763,'Límites CartaControl'!$A$7:$H$13,4,FALSE),"")</f>
        <v/>
      </c>
      <c r="H763" s="14" t="str">
        <f>IF(OR(ISBLANK(B763),ISBLANK(C763))=FALSE,VLOOKUP(C763,'Límites CartaControl'!$A$7:$H$13,6,FALSE),"")</f>
        <v/>
      </c>
      <c r="I763" s="70" t="str">
        <f>IF(OR(ISBLANK(B763),ISBLANK(C763))=FALSE,VLOOKUP(C763,'Límites CartaControl'!$A$7:$H$13,7,FALSE),"")</f>
        <v/>
      </c>
      <c r="J763" s="48"/>
      <c r="K763" s="103"/>
      <c r="L763" s="83"/>
      <c r="M763" s="120"/>
    </row>
    <row r="764" spans="1:13" x14ac:dyDescent="0.25">
      <c r="A764" s="43">
        <v>754</v>
      </c>
      <c r="B764" s="78"/>
      <c r="C764" s="48"/>
      <c r="D764" s="48"/>
      <c r="E764" s="14" t="str">
        <f>IF(OR(ISBLANK(B764),ISBLANK(C764))=FALSE,VLOOKUP(C764,'Límites CartaControl'!$A$7:$H$13,2,FALSE),"")</f>
        <v/>
      </c>
      <c r="F764" s="14" t="str">
        <f>IF(OR(ISBLANK(B764),ISBLANK(C764))=FALSE,VLOOKUP(C764,'Límites CartaControl'!$A$7:$H$13,3,FALSE),"")</f>
        <v/>
      </c>
      <c r="G764" s="14" t="str">
        <f>IF(OR(ISBLANK(B764),ISBLANK(C764))=FALSE,VLOOKUP(C764,'Límites CartaControl'!$A$7:$H$13,4,FALSE),"")</f>
        <v/>
      </c>
      <c r="H764" s="14" t="str">
        <f>IF(OR(ISBLANK(B764),ISBLANK(C764))=FALSE,VLOOKUP(C764,'Límites CartaControl'!$A$7:$H$13,6,FALSE),"")</f>
        <v/>
      </c>
      <c r="I764" s="70" t="str">
        <f>IF(OR(ISBLANK(B764),ISBLANK(C764))=FALSE,VLOOKUP(C764,'Límites CartaControl'!$A$7:$H$13,7,FALSE),"")</f>
        <v/>
      </c>
      <c r="J764" s="48"/>
      <c r="K764" s="103"/>
      <c r="L764" s="83"/>
      <c r="M764" s="120"/>
    </row>
    <row r="765" spans="1:13" x14ac:dyDescent="0.25">
      <c r="A765" s="43">
        <v>755</v>
      </c>
      <c r="B765" s="78"/>
      <c r="C765" s="48"/>
      <c r="D765" s="48"/>
      <c r="E765" s="14" t="str">
        <f>IF(OR(ISBLANK(B765),ISBLANK(C765))=FALSE,VLOOKUP(C765,'Límites CartaControl'!$A$7:$H$13,2,FALSE),"")</f>
        <v/>
      </c>
      <c r="F765" s="14" t="str">
        <f>IF(OR(ISBLANK(B765),ISBLANK(C765))=FALSE,VLOOKUP(C765,'Límites CartaControl'!$A$7:$H$13,3,FALSE),"")</f>
        <v/>
      </c>
      <c r="G765" s="14" t="str">
        <f>IF(OR(ISBLANK(B765),ISBLANK(C765))=FALSE,VLOOKUP(C765,'Límites CartaControl'!$A$7:$H$13,4,FALSE),"")</f>
        <v/>
      </c>
      <c r="H765" s="14" t="str">
        <f>IF(OR(ISBLANK(B765),ISBLANK(C765))=FALSE,VLOOKUP(C765,'Límites CartaControl'!$A$7:$H$13,6,FALSE),"")</f>
        <v/>
      </c>
      <c r="I765" s="70" t="str">
        <f>IF(OR(ISBLANK(B765),ISBLANK(C765))=FALSE,VLOOKUP(C765,'Límites CartaControl'!$A$7:$H$13,7,FALSE),"")</f>
        <v/>
      </c>
      <c r="J765" s="48"/>
      <c r="K765" s="103"/>
      <c r="L765" s="83"/>
      <c r="M765" s="120"/>
    </row>
    <row r="766" spans="1:13" x14ac:dyDescent="0.25">
      <c r="A766" s="43">
        <v>756</v>
      </c>
      <c r="B766" s="78"/>
      <c r="C766" s="48"/>
      <c r="D766" s="48"/>
      <c r="E766" s="14" t="str">
        <f>IF(OR(ISBLANK(B766),ISBLANK(C766))=FALSE,VLOOKUP(C766,'Límites CartaControl'!$A$7:$H$13,2,FALSE),"")</f>
        <v/>
      </c>
      <c r="F766" s="14" t="str">
        <f>IF(OR(ISBLANK(B766),ISBLANK(C766))=FALSE,VLOOKUP(C766,'Límites CartaControl'!$A$7:$H$13,3,FALSE),"")</f>
        <v/>
      </c>
      <c r="G766" s="14" t="str">
        <f>IF(OR(ISBLANK(B766),ISBLANK(C766))=FALSE,VLOOKUP(C766,'Límites CartaControl'!$A$7:$H$13,4,FALSE),"")</f>
        <v/>
      </c>
      <c r="H766" s="14" t="str">
        <f>IF(OR(ISBLANK(B766),ISBLANK(C766))=FALSE,VLOOKUP(C766,'Límites CartaControl'!$A$7:$H$13,6,FALSE),"")</f>
        <v/>
      </c>
      <c r="I766" s="70" t="str">
        <f>IF(OR(ISBLANK(B766),ISBLANK(C766))=FALSE,VLOOKUP(C766,'Límites CartaControl'!$A$7:$H$13,7,FALSE),"")</f>
        <v/>
      </c>
      <c r="J766" s="48"/>
      <c r="K766" s="103"/>
      <c r="L766" s="83"/>
      <c r="M766" s="120"/>
    </row>
    <row r="767" spans="1:13" x14ac:dyDescent="0.25">
      <c r="A767" s="43">
        <v>757</v>
      </c>
      <c r="B767" s="78"/>
      <c r="C767" s="48"/>
      <c r="D767" s="48"/>
      <c r="E767" s="14" t="str">
        <f>IF(OR(ISBLANK(B767),ISBLANK(C767))=FALSE,VLOOKUP(C767,'Límites CartaControl'!$A$7:$H$13,2,FALSE),"")</f>
        <v/>
      </c>
      <c r="F767" s="14" t="str">
        <f>IF(OR(ISBLANK(B767),ISBLANK(C767))=FALSE,VLOOKUP(C767,'Límites CartaControl'!$A$7:$H$13,3,FALSE),"")</f>
        <v/>
      </c>
      <c r="G767" s="14" t="str">
        <f>IF(OR(ISBLANK(B767),ISBLANK(C767))=FALSE,VLOOKUP(C767,'Límites CartaControl'!$A$7:$H$13,4,FALSE),"")</f>
        <v/>
      </c>
      <c r="H767" s="14" t="str">
        <f>IF(OR(ISBLANK(B767),ISBLANK(C767))=FALSE,VLOOKUP(C767,'Límites CartaControl'!$A$7:$H$13,6,FALSE),"")</f>
        <v/>
      </c>
      <c r="I767" s="70" t="str">
        <f>IF(OR(ISBLANK(B767),ISBLANK(C767))=FALSE,VLOOKUP(C767,'Límites CartaControl'!$A$7:$H$13,7,FALSE),"")</f>
        <v/>
      </c>
      <c r="J767" s="48"/>
      <c r="K767" s="103"/>
      <c r="L767" s="83"/>
      <c r="M767" s="120"/>
    </row>
    <row r="768" spans="1:13" x14ac:dyDescent="0.25">
      <c r="A768" s="43">
        <v>758</v>
      </c>
      <c r="B768" s="78"/>
      <c r="C768" s="48"/>
      <c r="D768" s="48"/>
      <c r="E768" s="14" t="str">
        <f>IF(OR(ISBLANK(B768),ISBLANK(C768))=FALSE,VLOOKUP(C768,'Límites CartaControl'!$A$7:$H$13,2,FALSE),"")</f>
        <v/>
      </c>
      <c r="F768" s="14" t="str">
        <f>IF(OR(ISBLANK(B768),ISBLANK(C768))=FALSE,VLOOKUP(C768,'Límites CartaControl'!$A$7:$H$13,3,FALSE),"")</f>
        <v/>
      </c>
      <c r="G768" s="14" t="str">
        <f>IF(OR(ISBLANK(B768),ISBLANK(C768))=FALSE,VLOOKUP(C768,'Límites CartaControl'!$A$7:$H$13,4,FALSE),"")</f>
        <v/>
      </c>
      <c r="H768" s="14" t="str">
        <f>IF(OR(ISBLANK(B768),ISBLANK(C768))=FALSE,VLOOKUP(C768,'Límites CartaControl'!$A$7:$H$13,6,FALSE),"")</f>
        <v/>
      </c>
      <c r="I768" s="70" t="str">
        <f>IF(OR(ISBLANK(B768),ISBLANK(C768))=FALSE,VLOOKUP(C768,'Límites CartaControl'!$A$7:$H$13,7,FALSE),"")</f>
        <v/>
      </c>
      <c r="J768" s="48"/>
      <c r="K768" s="103"/>
      <c r="L768" s="83"/>
      <c r="M768" s="120"/>
    </row>
    <row r="769" spans="1:13" x14ac:dyDescent="0.25">
      <c r="A769" s="43">
        <v>759</v>
      </c>
      <c r="B769" s="78"/>
      <c r="C769" s="48"/>
      <c r="D769" s="48"/>
      <c r="E769" s="14" t="str">
        <f>IF(OR(ISBLANK(B769),ISBLANK(C769))=FALSE,VLOOKUP(C769,'Límites CartaControl'!$A$7:$H$13,2,FALSE),"")</f>
        <v/>
      </c>
      <c r="F769" s="14" t="str">
        <f>IF(OR(ISBLANK(B769),ISBLANK(C769))=FALSE,VLOOKUP(C769,'Límites CartaControl'!$A$7:$H$13,3,FALSE),"")</f>
        <v/>
      </c>
      <c r="G769" s="14" t="str">
        <f>IF(OR(ISBLANK(B769),ISBLANK(C769))=FALSE,VLOOKUP(C769,'Límites CartaControl'!$A$7:$H$13,4,FALSE),"")</f>
        <v/>
      </c>
      <c r="H769" s="14" t="str">
        <f>IF(OR(ISBLANK(B769),ISBLANK(C769))=FALSE,VLOOKUP(C769,'Límites CartaControl'!$A$7:$H$13,6,FALSE),"")</f>
        <v/>
      </c>
      <c r="I769" s="70" t="str">
        <f>IF(OR(ISBLANK(B769),ISBLANK(C769))=FALSE,VLOOKUP(C769,'Límites CartaControl'!$A$7:$H$13,7,FALSE),"")</f>
        <v/>
      </c>
      <c r="J769" s="48"/>
      <c r="K769" s="103"/>
      <c r="L769" s="83"/>
      <c r="M769" s="120"/>
    </row>
    <row r="770" spans="1:13" x14ac:dyDescent="0.25">
      <c r="A770" s="43">
        <v>760</v>
      </c>
      <c r="B770" s="78"/>
      <c r="C770" s="48"/>
      <c r="D770" s="48"/>
      <c r="E770" s="14" t="str">
        <f>IF(OR(ISBLANK(B770),ISBLANK(C770))=FALSE,VLOOKUP(C770,'Límites CartaControl'!$A$7:$H$13,2,FALSE),"")</f>
        <v/>
      </c>
      <c r="F770" s="14" t="str">
        <f>IF(OR(ISBLANK(B770),ISBLANK(C770))=FALSE,VLOOKUP(C770,'Límites CartaControl'!$A$7:$H$13,3,FALSE),"")</f>
        <v/>
      </c>
      <c r="G770" s="14" t="str">
        <f>IF(OR(ISBLANK(B770),ISBLANK(C770))=FALSE,VLOOKUP(C770,'Límites CartaControl'!$A$7:$H$13,4,FALSE),"")</f>
        <v/>
      </c>
      <c r="H770" s="14" t="str">
        <f>IF(OR(ISBLANK(B770),ISBLANK(C770))=FALSE,VLOOKUP(C770,'Límites CartaControl'!$A$7:$H$13,6,FALSE),"")</f>
        <v/>
      </c>
      <c r="I770" s="70" t="str">
        <f>IF(OR(ISBLANK(B770),ISBLANK(C770))=FALSE,VLOOKUP(C770,'Límites CartaControl'!$A$7:$H$13,7,FALSE),"")</f>
        <v/>
      </c>
      <c r="J770" s="48"/>
      <c r="K770" s="103"/>
      <c r="L770" s="83"/>
      <c r="M770" s="120"/>
    </row>
    <row r="771" spans="1:13" x14ac:dyDescent="0.25">
      <c r="A771" s="43">
        <v>761</v>
      </c>
      <c r="B771" s="78"/>
      <c r="C771" s="48"/>
      <c r="D771" s="48"/>
      <c r="E771" s="14" t="str">
        <f>IF(OR(ISBLANK(B771),ISBLANK(C771))=FALSE,VLOOKUP(C771,'Límites CartaControl'!$A$7:$H$13,2,FALSE),"")</f>
        <v/>
      </c>
      <c r="F771" s="14" t="str">
        <f>IF(OR(ISBLANK(B771),ISBLANK(C771))=FALSE,VLOOKUP(C771,'Límites CartaControl'!$A$7:$H$13,3,FALSE),"")</f>
        <v/>
      </c>
      <c r="G771" s="14" t="str">
        <f>IF(OR(ISBLANK(B771),ISBLANK(C771))=FALSE,VLOOKUP(C771,'Límites CartaControl'!$A$7:$H$13,4,FALSE),"")</f>
        <v/>
      </c>
      <c r="H771" s="14" t="str">
        <f>IF(OR(ISBLANK(B771),ISBLANK(C771))=FALSE,VLOOKUP(C771,'Límites CartaControl'!$A$7:$H$13,6,FALSE),"")</f>
        <v/>
      </c>
      <c r="I771" s="70" t="str">
        <f>IF(OR(ISBLANK(B771),ISBLANK(C771))=FALSE,VLOOKUP(C771,'Límites CartaControl'!$A$7:$H$13,7,FALSE),"")</f>
        <v/>
      </c>
      <c r="J771" s="48"/>
      <c r="K771" s="103"/>
      <c r="L771" s="83"/>
      <c r="M771" s="120"/>
    </row>
    <row r="772" spans="1:13" x14ac:dyDescent="0.25">
      <c r="A772" s="43">
        <v>762</v>
      </c>
      <c r="B772" s="78"/>
      <c r="C772" s="48"/>
      <c r="D772" s="48"/>
      <c r="E772" s="14" t="str">
        <f>IF(OR(ISBLANK(B772),ISBLANK(C772))=FALSE,VLOOKUP(C772,'Límites CartaControl'!$A$7:$H$13,2,FALSE),"")</f>
        <v/>
      </c>
      <c r="F772" s="14" t="str">
        <f>IF(OR(ISBLANK(B772),ISBLANK(C772))=FALSE,VLOOKUP(C772,'Límites CartaControl'!$A$7:$H$13,3,FALSE),"")</f>
        <v/>
      </c>
      <c r="G772" s="14" t="str">
        <f>IF(OR(ISBLANK(B772),ISBLANK(C772))=FALSE,VLOOKUP(C772,'Límites CartaControl'!$A$7:$H$13,4,FALSE),"")</f>
        <v/>
      </c>
      <c r="H772" s="14" t="str">
        <f>IF(OR(ISBLANK(B772),ISBLANK(C772))=FALSE,VLOOKUP(C772,'Límites CartaControl'!$A$7:$H$13,6,FALSE),"")</f>
        <v/>
      </c>
      <c r="I772" s="70" t="str">
        <f>IF(OR(ISBLANK(B772),ISBLANK(C772))=FALSE,VLOOKUP(C772,'Límites CartaControl'!$A$7:$H$13,7,FALSE),"")</f>
        <v/>
      </c>
      <c r="J772" s="48"/>
      <c r="K772" s="103"/>
      <c r="L772" s="83"/>
      <c r="M772" s="120"/>
    </row>
    <row r="773" spans="1:13" x14ac:dyDescent="0.25">
      <c r="A773" s="43">
        <v>763</v>
      </c>
      <c r="B773" s="78"/>
      <c r="C773" s="48"/>
      <c r="D773" s="48"/>
      <c r="E773" s="14" t="str">
        <f>IF(OR(ISBLANK(B773),ISBLANK(C773))=FALSE,VLOOKUP(C773,'Límites CartaControl'!$A$7:$H$13,2,FALSE),"")</f>
        <v/>
      </c>
      <c r="F773" s="14" t="str">
        <f>IF(OR(ISBLANK(B773),ISBLANK(C773))=FALSE,VLOOKUP(C773,'Límites CartaControl'!$A$7:$H$13,3,FALSE),"")</f>
        <v/>
      </c>
      <c r="G773" s="14" t="str">
        <f>IF(OR(ISBLANK(B773),ISBLANK(C773))=FALSE,VLOOKUP(C773,'Límites CartaControl'!$A$7:$H$13,4,FALSE),"")</f>
        <v/>
      </c>
      <c r="H773" s="14" t="str">
        <f>IF(OR(ISBLANK(B773),ISBLANK(C773))=FALSE,VLOOKUP(C773,'Límites CartaControl'!$A$7:$H$13,6,FALSE),"")</f>
        <v/>
      </c>
      <c r="I773" s="70" t="str">
        <f>IF(OR(ISBLANK(B773),ISBLANK(C773))=FALSE,VLOOKUP(C773,'Límites CartaControl'!$A$7:$H$13,7,FALSE),"")</f>
        <v/>
      </c>
      <c r="J773" s="48"/>
      <c r="K773" s="103"/>
      <c r="L773" s="83"/>
      <c r="M773" s="120"/>
    </row>
    <row r="774" spans="1:13" x14ac:dyDescent="0.25">
      <c r="A774" s="43">
        <v>764</v>
      </c>
      <c r="B774" s="78"/>
      <c r="C774" s="48"/>
      <c r="D774" s="48"/>
      <c r="E774" s="14" t="str">
        <f>IF(OR(ISBLANK(B774),ISBLANK(C774))=FALSE,VLOOKUP(C774,'Límites CartaControl'!$A$7:$H$13,2,FALSE),"")</f>
        <v/>
      </c>
      <c r="F774" s="14" t="str">
        <f>IF(OR(ISBLANK(B774),ISBLANK(C774))=FALSE,VLOOKUP(C774,'Límites CartaControl'!$A$7:$H$13,3,FALSE),"")</f>
        <v/>
      </c>
      <c r="G774" s="14" t="str">
        <f>IF(OR(ISBLANK(B774),ISBLANK(C774))=FALSE,VLOOKUP(C774,'Límites CartaControl'!$A$7:$H$13,4,FALSE),"")</f>
        <v/>
      </c>
      <c r="H774" s="14" t="str">
        <f>IF(OR(ISBLANK(B774),ISBLANK(C774))=FALSE,VLOOKUP(C774,'Límites CartaControl'!$A$7:$H$13,6,FALSE),"")</f>
        <v/>
      </c>
      <c r="I774" s="70" t="str">
        <f>IF(OR(ISBLANK(B774),ISBLANK(C774))=FALSE,VLOOKUP(C774,'Límites CartaControl'!$A$7:$H$13,7,FALSE),"")</f>
        <v/>
      </c>
      <c r="J774" s="48"/>
      <c r="K774" s="103"/>
      <c r="L774" s="83"/>
      <c r="M774" s="120"/>
    </row>
    <row r="775" spans="1:13" x14ac:dyDescent="0.25">
      <c r="A775" s="43">
        <v>765</v>
      </c>
      <c r="B775" s="78"/>
      <c r="C775" s="48"/>
      <c r="D775" s="48"/>
      <c r="E775" s="14" t="str">
        <f>IF(OR(ISBLANK(B775),ISBLANK(C775))=FALSE,VLOOKUP(C775,'Límites CartaControl'!$A$7:$H$13,2,FALSE),"")</f>
        <v/>
      </c>
      <c r="F775" s="14" t="str">
        <f>IF(OR(ISBLANK(B775),ISBLANK(C775))=FALSE,VLOOKUP(C775,'Límites CartaControl'!$A$7:$H$13,3,FALSE),"")</f>
        <v/>
      </c>
      <c r="G775" s="14" t="str">
        <f>IF(OR(ISBLANK(B775),ISBLANK(C775))=FALSE,VLOOKUP(C775,'Límites CartaControl'!$A$7:$H$13,4,FALSE),"")</f>
        <v/>
      </c>
      <c r="H775" s="14" t="str">
        <f>IF(OR(ISBLANK(B775),ISBLANK(C775))=FALSE,VLOOKUP(C775,'Límites CartaControl'!$A$7:$H$13,6,FALSE),"")</f>
        <v/>
      </c>
      <c r="I775" s="70" t="str">
        <f>IF(OR(ISBLANK(B775),ISBLANK(C775))=FALSE,VLOOKUP(C775,'Límites CartaControl'!$A$7:$H$13,7,FALSE),"")</f>
        <v/>
      </c>
      <c r="J775" s="48"/>
      <c r="K775" s="103"/>
      <c r="L775" s="83"/>
      <c r="M775" s="120"/>
    </row>
    <row r="776" spans="1:13" x14ac:dyDescent="0.25">
      <c r="A776" s="43">
        <v>766</v>
      </c>
      <c r="B776" s="78"/>
      <c r="C776" s="48"/>
      <c r="D776" s="48"/>
      <c r="E776" s="14" t="str">
        <f>IF(OR(ISBLANK(B776),ISBLANK(C776))=FALSE,VLOOKUP(C776,'Límites CartaControl'!$A$7:$H$13,2,FALSE),"")</f>
        <v/>
      </c>
      <c r="F776" s="14" t="str">
        <f>IF(OR(ISBLANK(B776),ISBLANK(C776))=FALSE,VLOOKUP(C776,'Límites CartaControl'!$A$7:$H$13,3,FALSE),"")</f>
        <v/>
      </c>
      <c r="G776" s="14" t="str">
        <f>IF(OR(ISBLANK(B776),ISBLANK(C776))=FALSE,VLOOKUP(C776,'Límites CartaControl'!$A$7:$H$13,4,FALSE),"")</f>
        <v/>
      </c>
      <c r="H776" s="14" t="str">
        <f>IF(OR(ISBLANK(B776),ISBLANK(C776))=FALSE,VLOOKUP(C776,'Límites CartaControl'!$A$7:$H$13,6,FALSE),"")</f>
        <v/>
      </c>
      <c r="I776" s="70" t="str">
        <f>IF(OR(ISBLANK(B776),ISBLANK(C776))=FALSE,VLOOKUP(C776,'Límites CartaControl'!$A$7:$H$13,7,FALSE),"")</f>
        <v/>
      </c>
      <c r="J776" s="48"/>
      <c r="K776" s="103"/>
      <c r="L776" s="83"/>
      <c r="M776" s="120"/>
    </row>
    <row r="777" spans="1:13" x14ac:dyDescent="0.25">
      <c r="A777" s="43">
        <v>767</v>
      </c>
      <c r="B777" s="78"/>
      <c r="C777" s="48"/>
      <c r="D777" s="48"/>
      <c r="E777" s="14" t="str">
        <f>IF(OR(ISBLANK(B777),ISBLANK(C777))=FALSE,VLOOKUP(C777,'Límites CartaControl'!$A$7:$H$13,2,FALSE),"")</f>
        <v/>
      </c>
      <c r="F777" s="14" t="str">
        <f>IF(OR(ISBLANK(B777),ISBLANK(C777))=FALSE,VLOOKUP(C777,'Límites CartaControl'!$A$7:$H$13,3,FALSE),"")</f>
        <v/>
      </c>
      <c r="G777" s="14" t="str">
        <f>IF(OR(ISBLANK(B777),ISBLANK(C777))=FALSE,VLOOKUP(C777,'Límites CartaControl'!$A$7:$H$13,4,FALSE),"")</f>
        <v/>
      </c>
      <c r="H777" s="14" t="str">
        <f>IF(OR(ISBLANK(B777),ISBLANK(C777))=FALSE,VLOOKUP(C777,'Límites CartaControl'!$A$7:$H$13,6,FALSE),"")</f>
        <v/>
      </c>
      <c r="I777" s="70" t="str">
        <f>IF(OR(ISBLANK(B777),ISBLANK(C777))=FALSE,VLOOKUP(C777,'Límites CartaControl'!$A$7:$H$13,7,FALSE),"")</f>
        <v/>
      </c>
      <c r="J777" s="48"/>
      <c r="K777" s="103"/>
      <c r="L777" s="83"/>
      <c r="M777" s="120"/>
    </row>
    <row r="778" spans="1:13" x14ac:dyDescent="0.25">
      <c r="A778" s="43">
        <v>768</v>
      </c>
      <c r="B778" s="78"/>
      <c r="C778" s="48"/>
      <c r="D778" s="48"/>
      <c r="E778" s="14" t="str">
        <f>IF(OR(ISBLANK(B778),ISBLANK(C778))=FALSE,VLOOKUP(C778,'Límites CartaControl'!$A$7:$H$13,2,FALSE),"")</f>
        <v/>
      </c>
      <c r="F778" s="14" t="str">
        <f>IF(OR(ISBLANK(B778),ISBLANK(C778))=FALSE,VLOOKUP(C778,'Límites CartaControl'!$A$7:$H$13,3,FALSE),"")</f>
        <v/>
      </c>
      <c r="G778" s="14" t="str">
        <f>IF(OR(ISBLANK(B778),ISBLANK(C778))=FALSE,VLOOKUP(C778,'Límites CartaControl'!$A$7:$H$13,4,FALSE),"")</f>
        <v/>
      </c>
      <c r="H778" s="14" t="str">
        <f>IF(OR(ISBLANK(B778),ISBLANK(C778))=FALSE,VLOOKUP(C778,'Límites CartaControl'!$A$7:$H$13,6,FALSE),"")</f>
        <v/>
      </c>
      <c r="I778" s="70" t="str">
        <f>IF(OR(ISBLANK(B778),ISBLANK(C778))=FALSE,VLOOKUP(C778,'Límites CartaControl'!$A$7:$H$13,7,FALSE),"")</f>
        <v/>
      </c>
      <c r="J778" s="48"/>
      <c r="K778" s="103"/>
      <c r="L778" s="83"/>
      <c r="M778" s="120"/>
    </row>
    <row r="779" spans="1:13" x14ac:dyDescent="0.25">
      <c r="A779" s="43">
        <v>769</v>
      </c>
      <c r="B779" s="78"/>
      <c r="C779" s="48"/>
      <c r="D779" s="48"/>
      <c r="E779" s="14" t="str">
        <f>IF(OR(ISBLANK(B779),ISBLANK(C779))=FALSE,VLOOKUP(C779,'Límites CartaControl'!$A$7:$H$13,2,FALSE),"")</f>
        <v/>
      </c>
      <c r="F779" s="14" t="str">
        <f>IF(OR(ISBLANK(B779),ISBLANK(C779))=FALSE,VLOOKUP(C779,'Límites CartaControl'!$A$7:$H$13,3,FALSE),"")</f>
        <v/>
      </c>
      <c r="G779" s="14" t="str">
        <f>IF(OR(ISBLANK(B779),ISBLANK(C779))=FALSE,VLOOKUP(C779,'Límites CartaControl'!$A$7:$H$13,4,FALSE),"")</f>
        <v/>
      </c>
      <c r="H779" s="14" t="str">
        <f>IF(OR(ISBLANK(B779),ISBLANK(C779))=FALSE,VLOOKUP(C779,'Límites CartaControl'!$A$7:$H$13,6,FALSE),"")</f>
        <v/>
      </c>
      <c r="I779" s="70" t="str">
        <f>IF(OR(ISBLANK(B779),ISBLANK(C779))=FALSE,VLOOKUP(C779,'Límites CartaControl'!$A$7:$H$13,7,FALSE),"")</f>
        <v/>
      </c>
      <c r="J779" s="48"/>
      <c r="K779" s="103"/>
      <c r="L779" s="83"/>
      <c r="M779" s="120"/>
    </row>
    <row r="780" spans="1:13" x14ac:dyDescent="0.25">
      <c r="A780" s="43">
        <v>770</v>
      </c>
      <c r="B780" s="78"/>
      <c r="C780" s="48"/>
      <c r="D780" s="48"/>
      <c r="E780" s="14" t="str">
        <f>IF(OR(ISBLANK(B780),ISBLANK(C780))=FALSE,VLOOKUP(C780,'Límites CartaControl'!$A$7:$H$13,2,FALSE),"")</f>
        <v/>
      </c>
      <c r="F780" s="14" t="str">
        <f>IF(OR(ISBLANK(B780),ISBLANK(C780))=FALSE,VLOOKUP(C780,'Límites CartaControl'!$A$7:$H$13,3,FALSE),"")</f>
        <v/>
      </c>
      <c r="G780" s="14" t="str">
        <f>IF(OR(ISBLANK(B780),ISBLANK(C780))=FALSE,VLOOKUP(C780,'Límites CartaControl'!$A$7:$H$13,4,FALSE),"")</f>
        <v/>
      </c>
      <c r="H780" s="14" t="str">
        <f>IF(OR(ISBLANK(B780),ISBLANK(C780))=FALSE,VLOOKUP(C780,'Límites CartaControl'!$A$7:$H$13,6,FALSE),"")</f>
        <v/>
      </c>
      <c r="I780" s="70" t="str">
        <f>IF(OR(ISBLANK(B780),ISBLANK(C780))=FALSE,VLOOKUP(C780,'Límites CartaControl'!$A$7:$H$13,7,FALSE),"")</f>
        <v/>
      </c>
      <c r="J780" s="48"/>
      <c r="K780" s="103"/>
      <c r="L780" s="83"/>
      <c r="M780" s="120"/>
    </row>
    <row r="781" spans="1:13" x14ac:dyDescent="0.25">
      <c r="A781" s="43">
        <v>771</v>
      </c>
      <c r="B781" s="78"/>
      <c r="C781" s="48"/>
      <c r="D781" s="48"/>
      <c r="E781" s="14" t="str">
        <f>IF(OR(ISBLANK(B781),ISBLANK(C781))=FALSE,VLOOKUP(C781,'Límites CartaControl'!$A$7:$H$13,2,FALSE),"")</f>
        <v/>
      </c>
      <c r="F781" s="14" t="str">
        <f>IF(OR(ISBLANK(B781),ISBLANK(C781))=FALSE,VLOOKUP(C781,'Límites CartaControl'!$A$7:$H$13,3,FALSE),"")</f>
        <v/>
      </c>
      <c r="G781" s="14" t="str">
        <f>IF(OR(ISBLANK(B781),ISBLANK(C781))=FALSE,VLOOKUP(C781,'Límites CartaControl'!$A$7:$H$13,4,FALSE),"")</f>
        <v/>
      </c>
      <c r="H781" s="14" t="str">
        <f>IF(OR(ISBLANK(B781),ISBLANK(C781))=FALSE,VLOOKUP(C781,'Límites CartaControl'!$A$7:$H$13,6,FALSE),"")</f>
        <v/>
      </c>
      <c r="I781" s="70" t="str">
        <f>IF(OR(ISBLANK(B781),ISBLANK(C781))=FALSE,VLOOKUP(C781,'Límites CartaControl'!$A$7:$H$13,7,FALSE),"")</f>
        <v/>
      </c>
      <c r="J781" s="48"/>
      <c r="K781" s="103"/>
      <c r="L781" s="83"/>
      <c r="M781" s="120"/>
    </row>
    <row r="782" spans="1:13" x14ac:dyDescent="0.25">
      <c r="A782" s="43">
        <v>772</v>
      </c>
      <c r="B782" s="78"/>
      <c r="C782" s="48"/>
      <c r="D782" s="48"/>
      <c r="E782" s="14" t="str">
        <f>IF(OR(ISBLANK(B782),ISBLANK(C782))=FALSE,VLOOKUP(C782,'Límites CartaControl'!$A$7:$H$13,2,FALSE),"")</f>
        <v/>
      </c>
      <c r="F782" s="14" t="str">
        <f>IF(OR(ISBLANK(B782),ISBLANK(C782))=FALSE,VLOOKUP(C782,'Límites CartaControl'!$A$7:$H$13,3,FALSE),"")</f>
        <v/>
      </c>
      <c r="G782" s="14" t="str">
        <f>IF(OR(ISBLANK(B782),ISBLANK(C782))=FALSE,VLOOKUP(C782,'Límites CartaControl'!$A$7:$H$13,4,FALSE),"")</f>
        <v/>
      </c>
      <c r="H782" s="14" t="str">
        <f>IF(OR(ISBLANK(B782),ISBLANK(C782))=FALSE,VLOOKUP(C782,'Límites CartaControl'!$A$7:$H$13,6,FALSE),"")</f>
        <v/>
      </c>
      <c r="I782" s="70" t="str">
        <f>IF(OR(ISBLANK(B782),ISBLANK(C782))=FALSE,VLOOKUP(C782,'Límites CartaControl'!$A$7:$H$13,7,FALSE),"")</f>
        <v/>
      </c>
      <c r="J782" s="48"/>
      <c r="K782" s="103"/>
      <c r="L782" s="83"/>
      <c r="M782" s="120"/>
    </row>
    <row r="783" spans="1:13" x14ac:dyDescent="0.25">
      <c r="A783" s="43">
        <v>773</v>
      </c>
      <c r="B783" s="78"/>
      <c r="C783" s="48"/>
      <c r="D783" s="48"/>
      <c r="E783" s="14" t="str">
        <f>IF(OR(ISBLANK(B783),ISBLANK(C783))=FALSE,VLOOKUP(C783,'Límites CartaControl'!$A$7:$H$13,2,FALSE),"")</f>
        <v/>
      </c>
      <c r="F783" s="14" t="str">
        <f>IF(OR(ISBLANK(B783),ISBLANK(C783))=FALSE,VLOOKUP(C783,'Límites CartaControl'!$A$7:$H$13,3,FALSE),"")</f>
        <v/>
      </c>
      <c r="G783" s="14" t="str">
        <f>IF(OR(ISBLANK(B783),ISBLANK(C783))=FALSE,VLOOKUP(C783,'Límites CartaControl'!$A$7:$H$13,4,FALSE),"")</f>
        <v/>
      </c>
      <c r="H783" s="14" t="str">
        <f>IF(OR(ISBLANK(B783),ISBLANK(C783))=FALSE,VLOOKUP(C783,'Límites CartaControl'!$A$7:$H$13,6,FALSE),"")</f>
        <v/>
      </c>
      <c r="I783" s="70" t="str">
        <f>IF(OR(ISBLANK(B783),ISBLANK(C783))=FALSE,VLOOKUP(C783,'Límites CartaControl'!$A$7:$H$13,7,FALSE),"")</f>
        <v/>
      </c>
      <c r="J783" s="48"/>
      <c r="K783" s="103"/>
      <c r="L783" s="83"/>
      <c r="M783" s="120"/>
    </row>
    <row r="784" spans="1:13" x14ac:dyDescent="0.25">
      <c r="A784" s="43">
        <v>774</v>
      </c>
      <c r="B784" s="78"/>
      <c r="C784" s="48"/>
      <c r="D784" s="48"/>
      <c r="E784" s="14" t="str">
        <f>IF(OR(ISBLANK(B784),ISBLANK(C784))=FALSE,VLOOKUP(C784,'Límites CartaControl'!$A$7:$H$13,2,FALSE),"")</f>
        <v/>
      </c>
      <c r="F784" s="14" t="str">
        <f>IF(OR(ISBLANK(B784),ISBLANK(C784))=FALSE,VLOOKUP(C784,'Límites CartaControl'!$A$7:$H$13,3,FALSE),"")</f>
        <v/>
      </c>
      <c r="G784" s="14" t="str">
        <f>IF(OR(ISBLANK(B784),ISBLANK(C784))=FALSE,VLOOKUP(C784,'Límites CartaControl'!$A$7:$H$13,4,FALSE),"")</f>
        <v/>
      </c>
      <c r="H784" s="14" t="str">
        <f>IF(OR(ISBLANK(B784),ISBLANK(C784))=FALSE,VLOOKUP(C784,'Límites CartaControl'!$A$7:$H$13,6,FALSE),"")</f>
        <v/>
      </c>
      <c r="I784" s="70" t="str">
        <f>IF(OR(ISBLANK(B784),ISBLANK(C784))=FALSE,VLOOKUP(C784,'Límites CartaControl'!$A$7:$H$13,7,FALSE),"")</f>
        <v/>
      </c>
      <c r="J784" s="48"/>
      <c r="K784" s="103"/>
      <c r="L784" s="83"/>
      <c r="M784" s="120"/>
    </row>
    <row r="785" spans="1:13" x14ac:dyDescent="0.25">
      <c r="A785" s="43">
        <v>775</v>
      </c>
      <c r="B785" s="78"/>
      <c r="C785" s="48"/>
      <c r="D785" s="48"/>
      <c r="E785" s="14" t="str">
        <f>IF(OR(ISBLANK(B785),ISBLANK(C785))=FALSE,VLOOKUP(C785,'Límites CartaControl'!$A$7:$H$13,2,FALSE),"")</f>
        <v/>
      </c>
      <c r="F785" s="14" t="str">
        <f>IF(OR(ISBLANK(B785),ISBLANK(C785))=FALSE,VLOOKUP(C785,'Límites CartaControl'!$A$7:$H$13,3,FALSE),"")</f>
        <v/>
      </c>
      <c r="G785" s="14" t="str">
        <f>IF(OR(ISBLANK(B785),ISBLANK(C785))=FALSE,VLOOKUP(C785,'Límites CartaControl'!$A$7:$H$13,4,FALSE),"")</f>
        <v/>
      </c>
      <c r="H785" s="14" t="str">
        <f>IF(OR(ISBLANK(B785),ISBLANK(C785))=FALSE,VLOOKUP(C785,'Límites CartaControl'!$A$7:$H$13,6,FALSE),"")</f>
        <v/>
      </c>
      <c r="I785" s="70" t="str">
        <f>IF(OR(ISBLANK(B785),ISBLANK(C785))=FALSE,VLOOKUP(C785,'Límites CartaControl'!$A$7:$H$13,7,FALSE),"")</f>
        <v/>
      </c>
      <c r="J785" s="48"/>
      <c r="K785" s="103"/>
      <c r="L785" s="83"/>
      <c r="M785" s="120"/>
    </row>
    <row r="786" spans="1:13" x14ac:dyDescent="0.25">
      <c r="A786" s="43">
        <v>776</v>
      </c>
      <c r="B786" s="78"/>
      <c r="C786" s="48"/>
      <c r="D786" s="48"/>
      <c r="E786" s="14" t="str">
        <f>IF(OR(ISBLANK(B786),ISBLANK(C786))=FALSE,VLOOKUP(C786,'Límites CartaControl'!$A$7:$H$13,2,FALSE),"")</f>
        <v/>
      </c>
      <c r="F786" s="14" t="str">
        <f>IF(OR(ISBLANK(B786),ISBLANK(C786))=FALSE,VLOOKUP(C786,'Límites CartaControl'!$A$7:$H$13,3,FALSE),"")</f>
        <v/>
      </c>
      <c r="G786" s="14" t="str">
        <f>IF(OR(ISBLANK(B786),ISBLANK(C786))=FALSE,VLOOKUP(C786,'Límites CartaControl'!$A$7:$H$13,4,FALSE),"")</f>
        <v/>
      </c>
      <c r="H786" s="14" t="str">
        <f>IF(OR(ISBLANK(B786),ISBLANK(C786))=FALSE,VLOOKUP(C786,'Límites CartaControl'!$A$7:$H$13,6,FALSE),"")</f>
        <v/>
      </c>
      <c r="I786" s="70" t="str">
        <f>IF(OR(ISBLANK(B786),ISBLANK(C786))=FALSE,VLOOKUP(C786,'Límites CartaControl'!$A$7:$H$13,7,FALSE),"")</f>
        <v/>
      </c>
      <c r="J786" s="48"/>
      <c r="K786" s="103"/>
      <c r="L786" s="83"/>
      <c r="M786" s="120"/>
    </row>
    <row r="787" spans="1:13" x14ac:dyDescent="0.25">
      <c r="A787" s="43">
        <v>777</v>
      </c>
      <c r="B787" s="78"/>
      <c r="C787" s="48"/>
      <c r="D787" s="48"/>
      <c r="E787" s="14" t="str">
        <f>IF(OR(ISBLANK(B787),ISBLANK(C787))=FALSE,VLOOKUP(C787,'Límites CartaControl'!$A$7:$H$13,2,FALSE),"")</f>
        <v/>
      </c>
      <c r="F787" s="14" t="str">
        <f>IF(OR(ISBLANK(B787),ISBLANK(C787))=FALSE,VLOOKUP(C787,'Límites CartaControl'!$A$7:$H$13,3,FALSE),"")</f>
        <v/>
      </c>
      <c r="G787" s="14" t="str">
        <f>IF(OR(ISBLANK(B787),ISBLANK(C787))=FALSE,VLOOKUP(C787,'Límites CartaControl'!$A$7:$H$13,4,FALSE),"")</f>
        <v/>
      </c>
      <c r="H787" s="14" t="str">
        <f>IF(OR(ISBLANK(B787),ISBLANK(C787))=FALSE,VLOOKUP(C787,'Límites CartaControl'!$A$7:$H$13,6,FALSE),"")</f>
        <v/>
      </c>
      <c r="I787" s="70" t="str">
        <f>IF(OR(ISBLANK(B787),ISBLANK(C787))=FALSE,VLOOKUP(C787,'Límites CartaControl'!$A$7:$H$13,7,FALSE),"")</f>
        <v/>
      </c>
      <c r="J787" s="48"/>
      <c r="K787" s="103"/>
      <c r="L787" s="83"/>
      <c r="M787" s="120"/>
    </row>
    <row r="788" spans="1:13" x14ac:dyDescent="0.25">
      <c r="A788" s="43">
        <v>778</v>
      </c>
      <c r="B788" s="78"/>
      <c r="C788" s="48"/>
      <c r="D788" s="48"/>
      <c r="E788" s="14" t="str">
        <f>IF(OR(ISBLANK(B788),ISBLANK(C788))=FALSE,VLOOKUP(C788,'Límites CartaControl'!$A$7:$H$13,2,FALSE),"")</f>
        <v/>
      </c>
      <c r="F788" s="14" t="str">
        <f>IF(OR(ISBLANK(B788),ISBLANK(C788))=FALSE,VLOOKUP(C788,'Límites CartaControl'!$A$7:$H$13,3,FALSE),"")</f>
        <v/>
      </c>
      <c r="G788" s="14" t="str">
        <f>IF(OR(ISBLANK(B788),ISBLANK(C788))=FALSE,VLOOKUP(C788,'Límites CartaControl'!$A$7:$H$13,4,FALSE),"")</f>
        <v/>
      </c>
      <c r="H788" s="14" t="str">
        <f>IF(OR(ISBLANK(B788),ISBLANK(C788))=FALSE,VLOOKUP(C788,'Límites CartaControl'!$A$7:$H$13,6,FALSE),"")</f>
        <v/>
      </c>
      <c r="I788" s="70" t="str">
        <f>IF(OR(ISBLANK(B788),ISBLANK(C788))=FALSE,VLOOKUP(C788,'Límites CartaControl'!$A$7:$H$13,7,FALSE),"")</f>
        <v/>
      </c>
      <c r="J788" s="48"/>
      <c r="K788" s="103"/>
      <c r="L788" s="83"/>
      <c r="M788" s="120"/>
    </row>
    <row r="789" spans="1:13" x14ac:dyDescent="0.25">
      <c r="A789" s="43">
        <v>779</v>
      </c>
      <c r="B789" s="78"/>
      <c r="C789" s="48"/>
      <c r="D789" s="48"/>
      <c r="E789" s="14" t="str">
        <f>IF(OR(ISBLANK(B789),ISBLANK(C789))=FALSE,VLOOKUP(C789,'Límites CartaControl'!$A$7:$H$13,2,FALSE),"")</f>
        <v/>
      </c>
      <c r="F789" s="14" t="str">
        <f>IF(OR(ISBLANK(B789),ISBLANK(C789))=FALSE,VLOOKUP(C789,'Límites CartaControl'!$A$7:$H$13,3,FALSE),"")</f>
        <v/>
      </c>
      <c r="G789" s="14" t="str">
        <f>IF(OR(ISBLANK(B789),ISBLANK(C789))=FALSE,VLOOKUP(C789,'Límites CartaControl'!$A$7:$H$13,4,FALSE),"")</f>
        <v/>
      </c>
      <c r="H789" s="14" t="str">
        <f>IF(OR(ISBLANK(B789),ISBLANK(C789))=FALSE,VLOOKUP(C789,'Límites CartaControl'!$A$7:$H$13,6,FALSE),"")</f>
        <v/>
      </c>
      <c r="I789" s="70" t="str">
        <f>IF(OR(ISBLANK(B789),ISBLANK(C789))=FALSE,VLOOKUP(C789,'Límites CartaControl'!$A$7:$H$13,7,FALSE),"")</f>
        <v/>
      </c>
      <c r="J789" s="48"/>
      <c r="K789" s="103"/>
      <c r="L789" s="83"/>
      <c r="M789" s="120"/>
    </row>
    <row r="790" spans="1:13" x14ac:dyDescent="0.25">
      <c r="A790" s="43">
        <v>780</v>
      </c>
      <c r="B790" s="78"/>
      <c r="C790" s="48"/>
      <c r="D790" s="48"/>
      <c r="E790" s="14" t="str">
        <f>IF(OR(ISBLANK(B790),ISBLANK(C790))=FALSE,VLOOKUP(C790,'Límites CartaControl'!$A$7:$H$13,2,FALSE),"")</f>
        <v/>
      </c>
      <c r="F790" s="14" t="str">
        <f>IF(OR(ISBLANK(B790),ISBLANK(C790))=FALSE,VLOOKUP(C790,'Límites CartaControl'!$A$7:$H$13,3,FALSE),"")</f>
        <v/>
      </c>
      <c r="G790" s="14" t="str">
        <f>IF(OR(ISBLANK(B790),ISBLANK(C790))=FALSE,VLOOKUP(C790,'Límites CartaControl'!$A$7:$H$13,4,FALSE),"")</f>
        <v/>
      </c>
      <c r="H790" s="14" t="str">
        <f>IF(OR(ISBLANK(B790),ISBLANK(C790))=FALSE,VLOOKUP(C790,'Límites CartaControl'!$A$7:$H$13,6,FALSE),"")</f>
        <v/>
      </c>
      <c r="I790" s="70" t="str">
        <f>IF(OR(ISBLANK(B790),ISBLANK(C790))=FALSE,VLOOKUP(C790,'Límites CartaControl'!$A$7:$H$13,7,FALSE),"")</f>
        <v/>
      </c>
      <c r="J790" s="48"/>
      <c r="K790" s="103"/>
      <c r="L790" s="83"/>
      <c r="M790" s="120"/>
    </row>
    <row r="791" spans="1:13" x14ac:dyDescent="0.25">
      <c r="A791" s="43">
        <v>781</v>
      </c>
      <c r="B791" s="78"/>
      <c r="C791" s="48"/>
      <c r="D791" s="48"/>
      <c r="E791" s="14" t="str">
        <f>IF(OR(ISBLANK(B791),ISBLANK(C791))=FALSE,VLOOKUP(C791,'Límites CartaControl'!$A$7:$H$13,2,FALSE),"")</f>
        <v/>
      </c>
      <c r="F791" s="14" t="str">
        <f>IF(OR(ISBLANK(B791),ISBLANK(C791))=FALSE,VLOOKUP(C791,'Límites CartaControl'!$A$7:$H$13,3,FALSE),"")</f>
        <v/>
      </c>
      <c r="G791" s="14" t="str">
        <f>IF(OR(ISBLANK(B791),ISBLANK(C791))=FALSE,VLOOKUP(C791,'Límites CartaControl'!$A$7:$H$13,4,FALSE),"")</f>
        <v/>
      </c>
      <c r="H791" s="14" t="str">
        <f>IF(OR(ISBLANK(B791),ISBLANK(C791))=FALSE,VLOOKUP(C791,'Límites CartaControl'!$A$7:$H$13,6,FALSE),"")</f>
        <v/>
      </c>
      <c r="I791" s="70" t="str">
        <f>IF(OR(ISBLANK(B791),ISBLANK(C791))=FALSE,VLOOKUP(C791,'Límites CartaControl'!$A$7:$H$13,7,FALSE),"")</f>
        <v/>
      </c>
      <c r="J791" s="48"/>
      <c r="K791" s="103"/>
      <c r="L791" s="83"/>
      <c r="M791" s="120"/>
    </row>
    <row r="792" spans="1:13" x14ac:dyDescent="0.25">
      <c r="A792" s="43">
        <v>782</v>
      </c>
      <c r="B792" s="78"/>
      <c r="C792" s="48"/>
      <c r="D792" s="48"/>
      <c r="E792" s="14" t="str">
        <f>IF(OR(ISBLANK(B792),ISBLANK(C792))=FALSE,VLOOKUP(C792,'Límites CartaControl'!$A$7:$H$13,2,FALSE),"")</f>
        <v/>
      </c>
      <c r="F792" s="14" t="str">
        <f>IF(OR(ISBLANK(B792),ISBLANK(C792))=FALSE,VLOOKUP(C792,'Límites CartaControl'!$A$7:$H$13,3,FALSE),"")</f>
        <v/>
      </c>
      <c r="G792" s="14" t="str">
        <f>IF(OR(ISBLANK(B792),ISBLANK(C792))=FALSE,VLOOKUP(C792,'Límites CartaControl'!$A$7:$H$13,4,FALSE),"")</f>
        <v/>
      </c>
      <c r="H792" s="14" t="str">
        <f>IF(OR(ISBLANK(B792),ISBLANK(C792))=FALSE,VLOOKUP(C792,'Límites CartaControl'!$A$7:$H$13,6,FALSE),"")</f>
        <v/>
      </c>
      <c r="I792" s="70" t="str">
        <f>IF(OR(ISBLANK(B792),ISBLANK(C792))=FALSE,VLOOKUP(C792,'Límites CartaControl'!$A$7:$H$13,7,FALSE),"")</f>
        <v/>
      </c>
      <c r="J792" s="48"/>
      <c r="K792" s="103"/>
      <c r="L792" s="83"/>
      <c r="M792" s="120"/>
    </row>
    <row r="793" spans="1:13" x14ac:dyDescent="0.25">
      <c r="A793" s="43">
        <v>783</v>
      </c>
      <c r="B793" s="78"/>
      <c r="C793" s="48"/>
      <c r="D793" s="48"/>
      <c r="E793" s="14" t="str">
        <f>IF(OR(ISBLANK(B793),ISBLANK(C793))=FALSE,VLOOKUP(C793,'Límites CartaControl'!$A$7:$H$13,2,FALSE),"")</f>
        <v/>
      </c>
      <c r="F793" s="14" t="str">
        <f>IF(OR(ISBLANK(B793),ISBLANK(C793))=FALSE,VLOOKUP(C793,'Límites CartaControl'!$A$7:$H$13,3,FALSE),"")</f>
        <v/>
      </c>
      <c r="G793" s="14" t="str">
        <f>IF(OR(ISBLANK(B793),ISBLANK(C793))=FALSE,VLOOKUP(C793,'Límites CartaControl'!$A$7:$H$13,4,FALSE),"")</f>
        <v/>
      </c>
      <c r="H793" s="14" t="str">
        <f>IF(OR(ISBLANK(B793),ISBLANK(C793))=FALSE,VLOOKUP(C793,'Límites CartaControl'!$A$7:$H$13,6,FALSE),"")</f>
        <v/>
      </c>
      <c r="I793" s="70" t="str">
        <f>IF(OR(ISBLANK(B793),ISBLANK(C793))=FALSE,VLOOKUP(C793,'Límites CartaControl'!$A$7:$H$13,7,FALSE),"")</f>
        <v/>
      </c>
      <c r="J793" s="48"/>
      <c r="K793" s="103"/>
      <c r="L793" s="83"/>
      <c r="M793" s="120"/>
    </row>
    <row r="794" spans="1:13" x14ac:dyDescent="0.25">
      <c r="A794" s="43">
        <v>784</v>
      </c>
      <c r="B794" s="78"/>
      <c r="C794" s="48"/>
      <c r="D794" s="48"/>
      <c r="E794" s="14" t="str">
        <f>IF(OR(ISBLANK(B794),ISBLANK(C794))=FALSE,VLOOKUP(C794,'Límites CartaControl'!$A$7:$H$13,2,FALSE),"")</f>
        <v/>
      </c>
      <c r="F794" s="14" t="str">
        <f>IF(OR(ISBLANK(B794),ISBLANK(C794))=FALSE,VLOOKUP(C794,'Límites CartaControl'!$A$7:$H$13,3,FALSE),"")</f>
        <v/>
      </c>
      <c r="G794" s="14" t="str">
        <f>IF(OR(ISBLANK(B794),ISBLANK(C794))=FALSE,VLOOKUP(C794,'Límites CartaControl'!$A$7:$H$13,4,FALSE),"")</f>
        <v/>
      </c>
      <c r="H794" s="14" t="str">
        <f>IF(OR(ISBLANK(B794),ISBLANK(C794))=FALSE,VLOOKUP(C794,'Límites CartaControl'!$A$7:$H$13,6,FALSE),"")</f>
        <v/>
      </c>
      <c r="I794" s="70" t="str">
        <f>IF(OR(ISBLANK(B794),ISBLANK(C794))=FALSE,VLOOKUP(C794,'Límites CartaControl'!$A$7:$H$13,7,FALSE),"")</f>
        <v/>
      </c>
      <c r="J794" s="48"/>
      <c r="K794" s="103"/>
      <c r="L794" s="83"/>
      <c r="M794" s="120"/>
    </row>
    <row r="795" spans="1:13" x14ac:dyDescent="0.25">
      <c r="A795" s="43">
        <v>785</v>
      </c>
      <c r="B795" s="78"/>
      <c r="C795" s="48"/>
      <c r="D795" s="48"/>
      <c r="E795" s="14" t="str">
        <f>IF(OR(ISBLANK(B795),ISBLANK(C795))=FALSE,VLOOKUP(C795,'Límites CartaControl'!$A$7:$H$13,2,FALSE),"")</f>
        <v/>
      </c>
      <c r="F795" s="14" t="str">
        <f>IF(OR(ISBLANK(B795),ISBLANK(C795))=FALSE,VLOOKUP(C795,'Límites CartaControl'!$A$7:$H$13,3,FALSE),"")</f>
        <v/>
      </c>
      <c r="G795" s="14" t="str">
        <f>IF(OR(ISBLANK(B795),ISBLANK(C795))=FALSE,VLOOKUP(C795,'Límites CartaControl'!$A$7:$H$13,4,FALSE),"")</f>
        <v/>
      </c>
      <c r="H795" s="14" t="str">
        <f>IF(OR(ISBLANK(B795),ISBLANK(C795))=FALSE,VLOOKUP(C795,'Límites CartaControl'!$A$7:$H$13,6,FALSE),"")</f>
        <v/>
      </c>
      <c r="I795" s="70" t="str">
        <f>IF(OR(ISBLANK(B795),ISBLANK(C795))=FALSE,VLOOKUP(C795,'Límites CartaControl'!$A$7:$H$13,7,FALSE),"")</f>
        <v/>
      </c>
      <c r="J795" s="48"/>
      <c r="K795" s="103"/>
      <c r="L795" s="83"/>
      <c r="M795" s="120"/>
    </row>
    <row r="796" spans="1:13" x14ac:dyDescent="0.25">
      <c r="A796" s="43">
        <v>786</v>
      </c>
      <c r="B796" s="78"/>
      <c r="C796" s="48"/>
      <c r="D796" s="48"/>
      <c r="E796" s="14" t="str">
        <f>IF(OR(ISBLANK(B796),ISBLANK(C796))=FALSE,VLOOKUP(C796,'Límites CartaControl'!$A$7:$H$13,2,FALSE),"")</f>
        <v/>
      </c>
      <c r="F796" s="14" t="str">
        <f>IF(OR(ISBLANK(B796),ISBLANK(C796))=FALSE,VLOOKUP(C796,'Límites CartaControl'!$A$7:$H$13,3,FALSE),"")</f>
        <v/>
      </c>
      <c r="G796" s="14" t="str">
        <f>IF(OR(ISBLANK(B796),ISBLANK(C796))=FALSE,VLOOKUP(C796,'Límites CartaControl'!$A$7:$H$13,4,FALSE),"")</f>
        <v/>
      </c>
      <c r="H796" s="14" t="str">
        <f>IF(OR(ISBLANK(B796),ISBLANK(C796))=FALSE,VLOOKUP(C796,'Límites CartaControl'!$A$7:$H$13,6,FALSE),"")</f>
        <v/>
      </c>
      <c r="I796" s="70" t="str">
        <f>IF(OR(ISBLANK(B796),ISBLANK(C796))=FALSE,VLOOKUP(C796,'Límites CartaControl'!$A$7:$H$13,7,FALSE),"")</f>
        <v/>
      </c>
      <c r="J796" s="48"/>
      <c r="K796" s="103"/>
      <c r="L796" s="83"/>
      <c r="M796" s="120"/>
    </row>
    <row r="797" spans="1:13" x14ac:dyDescent="0.25">
      <c r="A797" s="43">
        <v>787</v>
      </c>
      <c r="B797" s="78"/>
      <c r="C797" s="48"/>
      <c r="D797" s="48"/>
      <c r="E797" s="14" t="str">
        <f>IF(OR(ISBLANK(B797),ISBLANK(C797))=FALSE,VLOOKUP(C797,'Límites CartaControl'!$A$7:$H$13,2,FALSE),"")</f>
        <v/>
      </c>
      <c r="F797" s="14" t="str">
        <f>IF(OR(ISBLANK(B797),ISBLANK(C797))=FALSE,VLOOKUP(C797,'Límites CartaControl'!$A$7:$H$13,3,FALSE),"")</f>
        <v/>
      </c>
      <c r="G797" s="14" t="str">
        <f>IF(OR(ISBLANK(B797),ISBLANK(C797))=FALSE,VLOOKUP(C797,'Límites CartaControl'!$A$7:$H$13,4,FALSE),"")</f>
        <v/>
      </c>
      <c r="H797" s="14" t="str">
        <f>IF(OR(ISBLANK(B797),ISBLANK(C797))=FALSE,VLOOKUP(C797,'Límites CartaControl'!$A$7:$H$13,6,FALSE),"")</f>
        <v/>
      </c>
      <c r="I797" s="70" t="str">
        <f>IF(OR(ISBLANK(B797),ISBLANK(C797))=FALSE,VLOOKUP(C797,'Límites CartaControl'!$A$7:$H$13,7,FALSE),"")</f>
        <v/>
      </c>
      <c r="J797" s="48"/>
      <c r="K797" s="103"/>
      <c r="L797" s="83"/>
      <c r="M797" s="120"/>
    </row>
    <row r="798" spans="1:13" x14ac:dyDescent="0.25">
      <c r="A798" s="43">
        <v>788</v>
      </c>
      <c r="B798" s="78"/>
      <c r="C798" s="48"/>
      <c r="D798" s="48"/>
      <c r="E798" s="14" t="str">
        <f>IF(OR(ISBLANK(B798),ISBLANK(C798))=FALSE,VLOOKUP(C798,'Límites CartaControl'!$A$7:$H$13,2,FALSE),"")</f>
        <v/>
      </c>
      <c r="F798" s="14" t="str">
        <f>IF(OR(ISBLANK(B798),ISBLANK(C798))=FALSE,VLOOKUP(C798,'Límites CartaControl'!$A$7:$H$13,3,FALSE),"")</f>
        <v/>
      </c>
      <c r="G798" s="14" t="str">
        <f>IF(OR(ISBLANK(B798),ISBLANK(C798))=FALSE,VLOOKUP(C798,'Límites CartaControl'!$A$7:$H$13,4,FALSE),"")</f>
        <v/>
      </c>
      <c r="H798" s="14" t="str">
        <f>IF(OR(ISBLANK(B798),ISBLANK(C798))=FALSE,VLOOKUP(C798,'Límites CartaControl'!$A$7:$H$13,6,FALSE),"")</f>
        <v/>
      </c>
      <c r="I798" s="70" t="str">
        <f>IF(OR(ISBLANK(B798),ISBLANK(C798))=FALSE,VLOOKUP(C798,'Límites CartaControl'!$A$7:$H$13,7,FALSE),"")</f>
        <v/>
      </c>
      <c r="J798" s="48"/>
      <c r="K798" s="103"/>
      <c r="L798" s="83"/>
      <c r="M798" s="120"/>
    </row>
    <row r="799" spans="1:13" x14ac:dyDescent="0.25">
      <c r="A799" s="43">
        <v>789</v>
      </c>
      <c r="B799" s="78"/>
      <c r="C799" s="48"/>
      <c r="D799" s="48"/>
      <c r="E799" s="14" t="str">
        <f>IF(OR(ISBLANK(B799),ISBLANK(C799))=FALSE,VLOOKUP(C799,'Límites CartaControl'!$A$7:$H$13,2,FALSE),"")</f>
        <v/>
      </c>
      <c r="F799" s="14" t="str">
        <f>IF(OR(ISBLANK(B799),ISBLANK(C799))=FALSE,VLOOKUP(C799,'Límites CartaControl'!$A$7:$H$13,3,FALSE),"")</f>
        <v/>
      </c>
      <c r="G799" s="14" t="str">
        <f>IF(OR(ISBLANK(B799),ISBLANK(C799))=FALSE,VLOOKUP(C799,'Límites CartaControl'!$A$7:$H$13,4,FALSE),"")</f>
        <v/>
      </c>
      <c r="H799" s="14" t="str">
        <f>IF(OR(ISBLANK(B799),ISBLANK(C799))=FALSE,VLOOKUP(C799,'Límites CartaControl'!$A$7:$H$13,6,FALSE),"")</f>
        <v/>
      </c>
      <c r="I799" s="70" t="str">
        <f>IF(OR(ISBLANK(B799),ISBLANK(C799))=FALSE,VLOOKUP(C799,'Límites CartaControl'!$A$7:$H$13,7,FALSE),"")</f>
        <v/>
      </c>
      <c r="J799" s="48"/>
      <c r="K799" s="103"/>
      <c r="L799" s="83"/>
      <c r="M799" s="120"/>
    </row>
    <row r="800" spans="1:13" x14ac:dyDescent="0.25">
      <c r="A800" s="43">
        <v>790</v>
      </c>
      <c r="B800" s="78"/>
      <c r="C800" s="48"/>
      <c r="D800" s="48"/>
      <c r="E800" s="14" t="str">
        <f>IF(OR(ISBLANK(B800),ISBLANK(C800))=FALSE,VLOOKUP(C800,'Límites CartaControl'!$A$7:$H$13,2,FALSE),"")</f>
        <v/>
      </c>
      <c r="F800" s="14" t="str">
        <f>IF(OR(ISBLANK(B800),ISBLANK(C800))=FALSE,VLOOKUP(C800,'Límites CartaControl'!$A$7:$H$13,3,FALSE),"")</f>
        <v/>
      </c>
      <c r="G800" s="14" t="str">
        <f>IF(OR(ISBLANK(B800),ISBLANK(C800))=FALSE,VLOOKUP(C800,'Límites CartaControl'!$A$7:$H$13,4,FALSE),"")</f>
        <v/>
      </c>
      <c r="H800" s="14" t="str">
        <f>IF(OR(ISBLANK(B800),ISBLANK(C800))=FALSE,VLOOKUP(C800,'Límites CartaControl'!$A$7:$H$13,6,FALSE),"")</f>
        <v/>
      </c>
      <c r="I800" s="70" t="str">
        <f>IF(OR(ISBLANK(B800),ISBLANK(C800))=FALSE,VLOOKUP(C800,'Límites CartaControl'!$A$7:$H$13,7,FALSE),"")</f>
        <v/>
      </c>
      <c r="J800" s="48"/>
      <c r="K800" s="103"/>
      <c r="L800" s="83"/>
      <c r="M800" s="120"/>
    </row>
    <row r="801" spans="1:13" x14ac:dyDescent="0.25">
      <c r="A801" s="43">
        <v>791</v>
      </c>
      <c r="B801" s="78"/>
      <c r="C801" s="48"/>
      <c r="D801" s="48"/>
      <c r="E801" s="14" t="str">
        <f>IF(OR(ISBLANK(B801),ISBLANK(C801))=FALSE,VLOOKUP(C801,'Límites CartaControl'!$A$7:$H$13,2,FALSE),"")</f>
        <v/>
      </c>
      <c r="F801" s="14" t="str">
        <f>IF(OR(ISBLANK(B801),ISBLANK(C801))=FALSE,VLOOKUP(C801,'Límites CartaControl'!$A$7:$H$13,3,FALSE),"")</f>
        <v/>
      </c>
      <c r="G801" s="14" t="str">
        <f>IF(OR(ISBLANK(B801),ISBLANK(C801))=FALSE,VLOOKUP(C801,'Límites CartaControl'!$A$7:$H$13,4,FALSE),"")</f>
        <v/>
      </c>
      <c r="H801" s="14" t="str">
        <f>IF(OR(ISBLANK(B801),ISBLANK(C801))=FALSE,VLOOKUP(C801,'Límites CartaControl'!$A$7:$H$13,6,FALSE),"")</f>
        <v/>
      </c>
      <c r="I801" s="70" t="str">
        <f>IF(OR(ISBLANK(B801),ISBLANK(C801))=FALSE,VLOOKUP(C801,'Límites CartaControl'!$A$7:$H$13,7,FALSE),"")</f>
        <v/>
      </c>
      <c r="J801" s="48"/>
      <c r="K801" s="103"/>
      <c r="L801" s="83"/>
      <c r="M801" s="120"/>
    </row>
    <row r="802" spans="1:13" x14ac:dyDescent="0.25">
      <c r="A802" s="43">
        <v>792</v>
      </c>
      <c r="B802" s="78"/>
      <c r="C802" s="48"/>
      <c r="D802" s="48"/>
      <c r="E802" s="14" t="str">
        <f>IF(OR(ISBLANK(B802),ISBLANK(C802))=FALSE,VLOOKUP(C802,'Límites CartaControl'!$A$7:$H$13,2,FALSE),"")</f>
        <v/>
      </c>
      <c r="F802" s="14" t="str">
        <f>IF(OR(ISBLANK(B802),ISBLANK(C802))=FALSE,VLOOKUP(C802,'Límites CartaControl'!$A$7:$H$13,3,FALSE),"")</f>
        <v/>
      </c>
      <c r="G802" s="14" t="str">
        <f>IF(OR(ISBLANK(B802),ISBLANK(C802))=FALSE,VLOOKUP(C802,'Límites CartaControl'!$A$7:$H$13,4,FALSE),"")</f>
        <v/>
      </c>
      <c r="H802" s="14" t="str">
        <f>IF(OR(ISBLANK(B802),ISBLANK(C802))=FALSE,VLOOKUP(C802,'Límites CartaControl'!$A$7:$H$13,6,FALSE),"")</f>
        <v/>
      </c>
      <c r="I802" s="70" t="str">
        <f>IF(OR(ISBLANK(B802),ISBLANK(C802))=FALSE,VLOOKUP(C802,'Límites CartaControl'!$A$7:$H$13,7,FALSE),"")</f>
        <v/>
      </c>
      <c r="J802" s="48"/>
      <c r="K802" s="103"/>
      <c r="L802" s="83"/>
      <c r="M802" s="120"/>
    </row>
    <row r="803" spans="1:13" x14ac:dyDescent="0.25">
      <c r="A803" s="43">
        <v>793</v>
      </c>
      <c r="B803" s="78"/>
      <c r="C803" s="48"/>
      <c r="D803" s="48"/>
      <c r="E803" s="14" t="str">
        <f>IF(OR(ISBLANK(B803),ISBLANK(C803))=FALSE,VLOOKUP(C803,'Límites CartaControl'!$A$7:$H$13,2,FALSE),"")</f>
        <v/>
      </c>
      <c r="F803" s="14" t="str">
        <f>IF(OR(ISBLANK(B803),ISBLANK(C803))=FALSE,VLOOKUP(C803,'Límites CartaControl'!$A$7:$H$13,3,FALSE),"")</f>
        <v/>
      </c>
      <c r="G803" s="14" t="str">
        <f>IF(OR(ISBLANK(B803),ISBLANK(C803))=FALSE,VLOOKUP(C803,'Límites CartaControl'!$A$7:$H$13,4,FALSE),"")</f>
        <v/>
      </c>
      <c r="H803" s="14" t="str">
        <f>IF(OR(ISBLANK(B803),ISBLANK(C803))=FALSE,VLOOKUP(C803,'Límites CartaControl'!$A$7:$H$13,6,FALSE),"")</f>
        <v/>
      </c>
      <c r="I803" s="70" t="str">
        <f>IF(OR(ISBLANK(B803),ISBLANK(C803))=FALSE,VLOOKUP(C803,'Límites CartaControl'!$A$7:$H$13,7,FALSE),"")</f>
        <v/>
      </c>
      <c r="J803" s="48"/>
      <c r="K803" s="103"/>
      <c r="L803" s="83"/>
      <c r="M803" s="120"/>
    </row>
    <row r="804" spans="1:13" x14ac:dyDescent="0.25">
      <c r="A804" s="43">
        <v>794</v>
      </c>
      <c r="B804" s="78"/>
      <c r="C804" s="48"/>
      <c r="D804" s="48"/>
      <c r="E804" s="14" t="str">
        <f>IF(OR(ISBLANK(B804),ISBLANK(C804))=FALSE,VLOOKUP(C804,'Límites CartaControl'!$A$7:$H$13,2,FALSE),"")</f>
        <v/>
      </c>
      <c r="F804" s="14" t="str">
        <f>IF(OR(ISBLANK(B804),ISBLANK(C804))=FALSE,VLOOKUP(C804,'Límites CartaControl'!$A$7:$H$13,3,FALSE),"")</f>
        <v/>
      </c>
      <c r="G804" s="14" t="str">
        <f>IF(OR(ISBLANK(B804),ISBLANK(C804))=FALSE,VLOOKUP(C804,'Límites CartaControl'!$A$7:$H$13,4,FALSE),"")</f>
        <v/>
      </c>
      <c r="H804" s="14" t="str">
        <f>IF(OR(ISBLANK(B804),ISBLANK(C804))=FALSE,VLOOKUP(C804,'Límites CartaControl'!$A$7:$H$13,6,FALSE),"")</f>
        <v/>
      </c>
      <c r="I804" s="70" t="str">
        <f>IF(OR(ISBLANK(B804),ISBLANK(C804))=FALSE,VLOOKUP(C804,'Límites CartaControl'!$A$7:$H$13,7,FALSE),"")</f>
        <v/>
      </c>
      <c r="J804" s="48"/>
      <c r="K804" s="103"/>
      <c r="L804" s="83"/>
      <c r="M804" s="120"/>
    </row>
    <row r="805" spans="1:13" x14ac:dyDescent="0.25">
      <c r="A805" s="43">
        <v>795</v>
      </c>
      <c r="B805" s="78"/>
      <c r="C805" s="48"/>
      <c r="D805" s="48"/>
      <c r="E805" s="14" t="str">
        <f>IF(OR(ISBLANK(B805),ISBLANK(C805))=FALSE,VLOOKUP(C805,'Límites CartaControl'!$A$7:$H$13,2,FALSE),"")</f>
        <v/>
      </c>
      <c r="F805" s="14" t="str">
        <f>IF(OR(ISBLANK(B805),ISBLANK(C805))=FALSE,VLOOKUP(C805,'Límites CartaControl'!$A$7:$H$13,3,FALSE),"")</f>
        <v/>
      </c>
      <c r="G805" s="14" t="str">
        <f>IF(OR(ISBLANK(B805),ISBLANK(C805))=FALSE,VLOOKUP(C805,'Límites CartaControl'!$A$7:$H$13,4,FALSE),"")</f>
        <v/>
      </c>
      <c r="H805" s="14" t="str">
        <f>IF(OR(ISBLANK(B805),ISBLANK(C805))=FALSE,VLOOKUP(C805,'Límites CartaControl'!$A$7:$H$13,6,FALSE),"")</f>
        <v/>
      </c>
      <c r="I805" s="70" t="str">
        <f>IF(OR(ISBLANK(B805),ISBLANK(C805))=FALSE,VLOOKUP(C805,'Límites CartaControl'!$A$7:$H$13,7,FALSE),"")</f>
        <v/>
      </c>
      <c r="J805" s="48"/>
      <c r="K805" s="103"/>
      <c r="L805" s="83"/>
      <c r="M805" s="120"/>
    </row>
    <row r="806" spans="1:13" x14ac:dyDescent="0.25">
      <c r="A806" s="43">
        <v>796</v>
      </c>
      <c r="B806" s="78"/>
      <c r="C806" s="48"/>
      <c r="D806" s="48"/>
      <c r="E806" s="14" t="str">
        <f>IF(OR(ISBLANK(B806),ISBLANK(C806))=FALSE,VLOOKUP(C806,'Límites CartaControl'!$A$7:$H$13,2,FALSE),"")</f>
        <v/>
      </c>
      <c r="F806" s="14" t="str">
        <f>IF(OR(ISBLANK(B806),ISBLANK(C806))=FALSE,VLOOKUP(C806,'Límites CartaControl'!$A$7:$H$13,3,FALSE),"")</f>
        <v/>
      </c>
      <c r="G806" s="14" t="str">
        <f>IF(OR(ISBLANK(B806),ISBLANK(C806))=FALSE,VLOOKUP(C806,'Límites CartaControl'!$A$7:$H$13,4,FALSE),"")</f>
        <v/>
      </c>
      <c r="H806" s="14" t="str">
        <f>IF(OR(ISBLANK(B806),ISBLANK(C806))=FALSE,VLOOKUP(C806,'Límites CartaControl'!$A$7:$H$13,6,FALSE),"")</f>
        <v/>
      </c>
      <c r="I806" s="70" t="str">
        <f>IF(OR(ISBLANK(B806),ISBLANK(C806))=FALSE,VLOOKUP(C806,'Límites CartaControl'!$A$7:$H$13,7,FALSE),"")</f>
        <v/>
      </c>
      <c r="J806" s="48"/>
      <c r="K806" s="103"/>
      <c r="L806" s="83"/>
      <c r="M806" s="120"/>
    </row>
    <row r="807" spans="1:13" x14ac:dyDescent="0.25">
      <c r="A807" s="43">
        <v>797</v>
      </c>
      <c r="B807" s="78"/>
      <c r="C807" s="48"/>
      <c r="D807" s="48"/>
      <c r="E807" s="14" t="str">
        <f>IF(OR(ISBLANK(B807),ISBLANK(C807))=FALSE,VLOOKUP(C807,'Límites CartaControl'!$A$7:$H$13,2,FALSE),"")</f>
        <v/>
      </c>
      <c r="F807" s="14" t="str">
        <f>IF(OR(ISBLANK(B807),ISBLANK(C807))=FALSE,VLOOKUP(C807,'Límites CartaControl'!$A$7:$H$13,3,FALSE),"")</f>
        <v/>
      </c>
      <c r="G807" s="14" t="str">
        <f>IF(OR(ISBLANK(B807),ISBLANK(C807))=FALSE,VLOOKUP(C807,'Límites CartaControl'!$A$7:$H$13,4,FALSE),"")</f>
        <v/>
      </c>
      <c r="H807" s="14" t="str">
        <f>IF(OR(ISBLANK(B807),ISBLANK(C807))=FALSE,VLOOKUP(C807,'Límites CartaControl'!$A$7:$H$13,6,FALSE),"")</f>
        <v/>
      </c>
      <c r="I807" s="70" t="str">
        <f>IF(OR(ISBLANK(B807),ISBLANK(C807))=FALSE,VLOOKUP(C807,'Límites CartaControl'!$A$7:$H$13,7,FALSE),"")</f>
        <v/>
      </c>
      <c r="J807" s="48"/>
      <c r="K807" s="103"/>
      <c r="L807" s="83"/>
      <c r="M807" s="120"/>
    </row>
    <row r="808" spans="1:13" x14ac:dyDescent="0.25">
      <c r="A808" s="43">
        <v>798</v>
      </c>
      <c r="B808" s="78"/>
      <c r="C808" s="48"/>
      <c r="D808" s="48"/>
      <c r="E808" s="14" t="str">
        <f>IF(OR(ISBLANK(B808),ISBLANK(C808))=FALSE,VLOOKUP(C808,'Límites CartaControl'!$A$7:$H$13,2,FALSE),"")</f>
        <v/>
      </c>
      <c r="F808" s="14" t="str">
        <f>IF(OR(ISBLANK(B808),ISBLANK(C808))=FALSE,VLOOKUP(C808,'Límites CartaControl'!$A$7:$H$13,3,FALSE),"")</f>
        <v/>
      </c>
      <c r="G808" s="14" t="str">
        <f>IF(OR(ISBLANK(B808),ISBLANK(C808))=FALSE,VLOOKUP(C808,'Límites CartaControl'!$A$7:$H$13,4,FALSE),"")</f>
        <v/>
      </c>
      <c r="H808" s="14" t="str">
        <f>IF(OR(ISBLANK(B808),ISBLANK(C808))=FALSE,VLOOKUP(C808,'Límites CartaControl'!$A$7:$H$13,6,FALSE),"")</f>
        <v/>
      </c>
      <c r="I808" s="70" t="str">
        <f>IF(OR(ISBLANK(B808),ISBLANK(C808))=FALSE,VLOOKUP(C808,'Límites CartaControl'!$A$7:$H$13,7,FALSE),"")</f>
        <v/>
      </c>
      <c r="J808" s="48"/>
      <c r="K808" s="103"/>
      <c r="L808" s="83"/>
      <c r="M808" s="120"/>
    </row>
    <row r="809" spans="1:13" x14ac:dyDescent="0.25">
      <c r="A809" s="43">
        <v>799</v>
      </c>
      <c r="B809" s="78"/>
      <c r="C809" s="48"/>
      <c r="D809" s="48"/>
      <c r="E809" s="14" t="str">
        <f>IF(OR(ISBLANK(B809),ISBLANK(C809))=FALSE,VLOOKUP(C809,'Límites CartaControl'!$A$7:$H$13,2,FALSE),"")</f>
        <v/>
      </c>
      <c r="F809" s="14" t="str">
        <f>IF(OR(ISBLANK(B809),ISBLANK(C809))=FALSE,VLOOKUP(C809,'Límites CartaControl'!$A$7:$H$13,3,FALSE),"")</f>
        <v/>
      </c>
      <c r="G809" s="14" t="str">
        <f>IF(OR(ISBLANK(B809),ISBLANK(C809))=FALSE,VLOOKUP(C809,'Límites CartaControl'!$A$7:$H$13,4,FALSE),"")</f>
        <v/>
      </c>
      <c r="H809" s="14" t="str">
        <f>IF(OR(ISBLANK(B809),ISBLANK(C809))=FALSE,VLOOKUP(C809,'Límites CartaControl'!$A$7:$H$13,6,FALSE),"")</f>
        <v/>
      </c>
      <c r="I809" s="70" t="str">
        <f>IF(OR(ISBLANK(B809),ISBLANK(C809))=FALSE,VLOOKUP(C809,'Límites CartaControl'!$A$7:$H$13,7,FALSE),"")</f>
        <v/>
      </c>
      <c r="J809" s="48"/>
      <c r="K809" s="103"/>
      <c r="L809" s="83"/>
      <c r="M809" s="120"/>
    </row>
    <row r="810" spans="1:13" x14ac:dyDescent="0.25">
      <c r="A810" s="43">
        <v>800</v>
      </c>
      <c r="B810" s="78"/>
      <c r="C810" s="48"/>
      <c r="D810" s="48"/>
      <c r="E810" s="14" t="str">
        <f>IF(OR(ISBLANK(B810),ISBLANK(C810))=FALSE,VLOOKUP(C810,'Límites CartaControl'!$A$7:$H$13,2,FALSE),"")</f>
        <v/>
      </c>
      <c r="F810" s="14" t="str">
        <f>IF(OR(ISBLANK(B810),ISBLANK(C810))=FALSE,VLOOKUP(C810,'Límites CartaControl'!$A$7:$H$13,3,FALSE),"")</f>
        <v/>
      </c>
      <c r="G810" s="14" t="str">
        <f>IF(OR(ISBLANK(B810),ISBLANK(C810))=FALSE,VLOOKUP(C810,'Límites CartaControl'!$A$7:$H$13,4,FALSE),"")</f>
        <v/>
      </c>
      <c r="H810" s="14" t="str">
        <f>IF(OR(ISBLANK(B810),ISBLANK(C810))=FALSE,VLOOKUP(C810,'Límites CartaControl'!$A$7:$H$13,6,FALSE),"")</f>
        <v/>
      </c>
      <c r="I810" s="70" t="str">
        <f>IF(OR(ISBLANK(B810),ISBLANK(C810))=FALSE,VLOOKUP(C810,'Límites CartaControl'!$A$7:$H$13,7,FALSE),"")</f>
        <v/>
      </c>
      <c r="J810" s="48"/>
      <c r="K810" s="103"/>
      <c r="L810" s="83"/>
      <c r="M810" s="120"/>
    </row>
    <row r="811" spans="1:13" x14ac:dyDescent="0.25">
      <c r="A811" s="43">
        <v>801</v>
      </c>
      <c r="B811" s="78"/>
      <c r="C811" s="48"/>
      <c r="D811" s="48"/>
      <c r="E811" s="14" t="str">
        <f>IF(OR(ISBLANK(B811),ISBLANK(C811))=FALSE,VLOOKUP(C811,'Límites CartaControl'!$A$7:$H$13,2,FALSE),"")</f>
        <v/>
      </c>
      <c r="F811" s="14" t="str">
        <f>IF(OR(ISBLANK(B811),ISBLANK(C811))=FALSE,VLOOKUP(C811,'Límites CartaControl'!$A$7:$H$13,3,FALSE),"")</f>
        <v/>
      </c>
      <c r="G811" s="14" t="str">
        <f>IF(OR(ISBLANK(B811),ISBLANK(C811))=FALSE,VLOOKUP(C811,'Límites CartaControl'!$A$7:$H$13,4,FALSE),"")</f>
        <v/>
      </c>
      <c r="H811" s="14" t="str">
        <f>IF(OR(ISBLANK(B811),ISBLANK(C811))=FALSE,VLOOKUP(C811,'Límites CartaControl'!$A$7:$H$13,6,FALSE),"")</f>
        <v/>
      </c>
      <c r="I811" s="70" t="str">
        <f>IF(OR(ISBLANK(B811),ISBLANK(C811))=FALSE,VLOOKUP(C811,'Límites CartaControl'!$A$7:$H$13,7,FALSE),"")</f>
        <v/>
      </c>
      <c r="J811" s="48"/>
      <c r="K811" s="103"/>
      <c r="L811" s="83"/>
      <c r="M811" s="120"/>
    </row>
    <row r="812" spans="1:13" x14ac:dyDescent="0.25">
      <c r="A812" s="43">
        <v>802</v>
      </c>
      <c r="B812" s="78"/>
      <c r="C812" s="48"/>
      <c r="D812" s="48"/>
      <c r="E812" s="14" t="str">
        <f>IF(OR(ISBLANK(B812),ISBLANK(C812))=FALSE,VLOOKUP(C812,'Límites CartaControl'!$A$7:$H$13,2,FALSE),"")</f>
        <v/>
      </c>
      <c r="F812" s="14" t="str">
        <f>IF(OR(ISBLANK(B812),ISBLANK(C812))=FALSE,VLOOKUP(C812,'Límites CartaControl'!$A$7:$H$13,3,FALSE),"")</f>
        <v/>
      </c>
      <c r="G812" s="14" t="str">
        <f>IF(OR(ISBLANK(B812),ISBLANK(C812))=FALSE,VLOOKUP(C812,'Límites CartaControl'!$A$7:$H$13,4,FALSE),"")</f>
        <v/>
      </c>
      <c r="H812" s="14" t="str">
        <f>IF(OR(ISBLANK(B812),ISBLANK(C812))=FALSE,VLOOKUP(C812,'Límites CartaControl'!$A$7:$H$13,6,FALSE),"")</f>
        <v/>
      </c>
      <c r="I812" s="70" t="str">
        <f>IF(OR(ISBLANK(B812),ISBLANK(C812))=FALSE,VLOOKUP(C812,'Límites CartaControl'!$A$7:$H$13,7,FALSE),"")</f>
        <v/>
      </c>
      <c r="J812" s="48"/>
      <c r="K812" s="103"/>
      <c r="L812" s="83"/>
      <c r="M812" s="120"/>
    </row>
    <row r="813" spans="1:13" x14ac:dyDescent="0.25">
      <c r="A813" s="43">
        <v>803</v>
      </c>
      <c r="B813" s="78"/>
      <c r="C813" s="48"/>
      <c r="D813" s="48"/>
      <c r="E813" s="14" t="str">
        <f>IF(OR(ISBLANK(B813),ISBLANK(C813))=FALSE,VLOOKUP(C813,'Límites CartaControl'!$A$7:$H$13,2,FALSE),"")</f>
        <v/>
      </c>
      <c r="F813" s="14" t="str">
        <f>IF(OR(ISBLANK(B813),ISBLANK(C813))=FALSE,VLOOKUP(C813,'Límites CartaControl'!$A$7:$H$13,3,FALSE),"")</f>
        <v/>
      </c>
      <c r="G813" s="14" t="str">
        <f>IF(OR(ISBLANK(B813),ISBLANK(C813))=FALSE,VLOOKUP(C813,'Límites CartaControl'!$A$7:$H$13,4,FALSE),"")</f>
        <v/>
      </c>
      <c r="H813" s="14" t="str">
        <f>IF(OR(ISBLANK(B813),ISBLANK(C813))=FALSE,VLOOKUP(C813,'Límites CartaControl'!$A$7:$H$13,6,FALSE),"")</f>
        <v/>
      </c>
      <c r="I813" s="70" t="str">
        <f>IF(OR(ISBLANK(B813),ISBLANK(C813))=FALSE,VLOOKUP(C813,'Límites CartaControl'!$A$7:$H$13,7,FALSE),"")</f>
        <v/>
      </c>
      <c r="J813" s="48"/>
      <c r="K813" s="103"/>
      <c r="L813" s="83"/>
      <c r="M813" s="120"/>
    </row>
    <row r="814" spans="1:13" x14ac:dyDescent="0.25">
      <c r="A814" s="43">
        <v>804</v>
      </c>
      <c r="B814" s="78"/>
      <c r="C814" s="48"/>
      <c r="D814" s="48"/>
      <c r="E814" s="14" t="str">
        <f>IF(OR(ISBLANK(B814),ISBLANK(C814))=FALSE,VLOOKUP(C814,'Límites CartaControl'!$A$7:$H$13,2,FALSE),"")</f>
        <v/>
      </c>
      <c r="F814" s="14" t="str">
        <f>IF(OR(ISBLANK(B814),ISBLANK(C814))=FALSE,VLOOKUP(C814,'Límites CartaControl'!$A$7:$H$13,3,FALSE),"")</f>
        <v/>
      </c>
      <c r="G814" s="14" t="str">
        <f>IF(OR(ISBLANK(B814),ISBLANK(C814))=FALSE,VLOOKUP(C814,'Límites CartaControl'!$A$7:$H$13,4,FALSE),"")</f>
        <v/>
      </c>
      <c r="H814" s="14" t="str">
        <f>IF(OR(ISBLANK(B814),ISBLANK(C814))=FALSE,VLOOKUP(C814,'Límites CartaControl'!$A$7:$H$13,6,FALSE),"")</f>
        <v/>
      </c>
      <c r="I814" s="70" t="str">
        <f>IF(OR(ISBLANK(B814),ISBLANK(C814))=FALSE,VLOOKUP(C814,'Límites CartaControl'!$A$7:$H$13,7,FALSE),"")</f>
        <v/>
      </c>
      <c r="J814" s="48"/>
      <c r="K814" s="103"/>
      <c r="L814" s="83"/>
      <c r="M814" s="120"/>
    </row>
    <row r="815" spans="1:13" x14ac:dyDescent="0.25">
      <c r="A815" s="43">
        <v>805</v>
      </c>
      <c r="B815" s="78"/>
      <c r="C815" s="48"/>
      <c r="D815" s="48"/>
      <c r="E815" s="14" t="str">
        <f>IF(OR(ISBLANK(B815),ISBLANK(C815))=FALSE,VLOOKUP(C815,'Límites CartaControl'!$A$7:$H$13,2,FALSE),"")</f>
        <v/>
      </c>
      <c r="F815" s="14" t="str">
        <f>IF(OR(ISBLANK(B815),ISBLANK(C815))=FALSE,VLOOKUP(C815,'Límites CartaControl'!$A$7:$H$13,3,FALSE),"")</f>
        <v/>
      </c>
      <c r="G815" s="14" t="str">
        <f>IF(OR(ISBLANK(B815),ISBLANK(C815))=FALSE,VLOOKUP(C815,'Límites CartaControl'!$A$7:$H$13,4,FALSE),"")</f>
        <v/>
      </c>
      <c r="H815" s="14" t="str">
        <f>IF(OR(ISBLANK(B815),ISBLANK(C815))=FALSE,VLOOKUP(C815,'Límites CartaControl'!$A$7:$H$13,6,FALSE),"")</f>
        <v/>
      </c>
      <c r="I815" s="70" t="str">
        <f>IF(OR(ISBLANK(B815),ISBLANK(C815))=FALSE,VLOOKUP(C815,'Límites CartaControl'!$A$7:$H$13,7,FALSE),"")</f>
        <v/>
      </c>
      <c r="J815" s="48"/>
      <c r="K815" s="103"/>
      <c r="L815" s="83"/>
      <c r="M815" s="120"/>
    </row>
    <row r="816" spans="1:13" x14ac:dyDescent="0.25">
      <c r="A816" s="43">
        <v>806</v>
      </c>
      <c r="B816" s="78"/>
      <c r="C816" s="48"/>
      <c r="D816" s="48"/>
      <c r="E816" s="14" t="str">
        <f>IF(OR(ISBLANK(B816),ISBLANK(C816))=FALSE,VLOOKUP(C816,'Límites CartaControl'!$A$7:$H$13,2,FALSE),"")</f>
        <v/>
      </c>
      <c r="F816" s="14" t="str">
        <f>IF(OR(ISBLANK(B816),ISBLANK(C816))=FALSE,VLOOKUP(C816,'Límites CartaControl'!$A$7:$H$13,3,FALSE),"")</f>
        <v/>
      </c>
      <c r="G816" s="14" t="str">
        <f>IF(OR(ISBLANK(B816),ISBLANK(C816))=FALSE,VLOOKUP(C816,'Límites CartaControl'!$A$7:$H$13,4,FALSE),"")</f>
        <v/>
      </c>
      <c r="H816" s="14" t="str">
        <f>IF(OR(ISBLANK(B816),ISBLANK(C816))=FALSE,VLOOKUP(C816,'Límites CartaControl'!$A$7:$H$13,6,FALSE),"")</f>
        <v/>
      </c>
      <c r="I816" s="70" t="str">
        <f>IF(OR(ISBLANK(B816),ISBLANK(C816))=FALSE,VLOOKUP(C816,'Límites CartaControl'!$A$7:$H$13,7,FALSE),"")</f>
        <v/>
      </c>
      <c r="J816" s="48"/>
      <c r="K816" s="103"/>
      <c r="L816" s="83"/>
      <c r="M816" s="120"/>
    </row>
    <row r="817" spans="1:13" x14ac:dyDescent="0.25">
      <c r="A817" s="43">
        <v>807</v>
      </c>
      <c r="B817" s="78"/>
      <c r="C817" s="48"/>
      <c r="D817" s="48"/>
      <c r="E817" s="14" t="str">
        <f>IF(OR(ISBLANK(B817),ISBLANK(C817))=FALSE,VLOOKUP(C817,'Límites CartaControl'!$A$7:$H$13,2,FALSE),"")</f>
        <v/>
      </c>
      <c r="F817" s="14" t="str">
        <f>IF(OR(ISBLANK(B817),ISBLANK(C817))=FALSE,VLOOKUP(C817,'Límites CartaControl'!$A$7:$H$13,3,FALSE),"")</f>
        <v/>
      </c>
      <c r="G817" s="14" t="str">
        <f>IF(OR(ISBLANK(B817),ISBLANK(C817))=FALSE,VLOOKUP(C817,'Límites CartaControl'!$A$7:$H$13,4,FALSE),"")</f>
        <v/>
      </c>
      <c r="H817" s="14" t="str">
        <f>IF(OR(ISBLANK(B817),ISBLANK(C817))=FALSE,VLOOKUP(C817,'Límites CartaControl'!$A$7:$H$13,6,FALSE),"")</f>
        <v/>
      </c>
      <c r="I817" s="70" t="str">
        <f>IF(OR(ISBLANK(B817),ISBLANK(C817))=FALSE,VLOOKUP(C817,'Límites CartaControl'!$A$7:$H$13,7,FALSE),"")</f>
        <v/>
      </c>
      <c r="J817" s="48"/>
      <c r="K817" s="103"/>
      <c r="L817" s="83"/>
      <c r="M817" s="120"/>
    </row>
    <row r="818" spans="1:13" x14ac:dyDescent="0.25">
      <c r="A818" s="43">
        <v>808</v>
      </c>
      <c r="B818" s="78"/>
      <c r="C818" s="48"/>
      <c r="D818" s="48"/>
      <c r="E818" s="14" t="str">
        <f>IF(OR(ISBLANK(B818),ISBLANK(C818))=FALSE,VLOOKUP(C818,'Límites CartaControl'!$A$7:$H$13,2,FALSE),"")</f>
        <v/>
      </c>
      <c r="F818" s="14" t="str">
        <f>IF(OR(ISBLANK(B818),ISBLANK(C818))=FALSE,VLOOKUP(C818,'Límites CartaControl'!$A$7:$H$13,3,FALSE),"")</f>
        <v/>
      </c>
      <c r="G818" s="14" t="str">
        <f>IF(OR(ISBLANK(B818),ISBLANK(C818))=FALSE,VLOOKUP(C818,'Límites CartaControl'!$A$7:$H$13,4,FALSE),"")</f>
        <v/>
      </c>
      <c r="H818" s="14" t="str">
        <f>IF(OR(ISBLANK(B818),ISBLANK(C818))=FALSE,VLOOKUP(C818,'Límites CartaControl'!$A$7:$H$13,6,FALSE),"")</f>
        <v/>
      </c>
      <c r="I818" s="70" t="str">
        <f>IF(OR(ISBLANK(B818),ISBLANK(C818))=FALSE,VLOOKUP(C818,'Límites CartaControl'!$A$7:$H$13,7,FALSE),"")</f>
        <v/>
      </c>
      <c r="J818" s="48"/>
      <c r="K818" s="103"/>
      <c r="L818" s="83"/>
      <c r="M818" s="120"/>
    </row>
    <row r="819" spans="1:13" x14ac:dyDescent="0.25">
      <c r="A819" s="43">
        <v>809</v>
      </c>
      <c r="B819" s="78"/>
      <c r="C819" s="48"/>
      <c r="D819" s="48"/>
      <c r="E819" s="14" t="str">
        <f>IF(OR(ISBLANK(B819),ISBLANK(C819))=FALSE,VLOOKUP(C819,'Límites CartaControl'!$A$7:$H$13,2,FALSE),"")</f>
        <v/>
      </c>
      <c r="F819" s="14" t="str">
        <f>IF(OR(ISBLANK(B819),ISBLANK(C819))=FALSE,VLOOKUP(C819,'Límites CartaControl'!$A$7:$H$13,3,FALSE),"")</f>
        <v/>
      </c>
      <c r="G819" s="14" t="str">
        <f>IF(OR(ISBLANK(B819),ISBLANK(C819))=FALSE,VLOOKUP(C819,'Límites CartaControl'!$A$7:$H$13,4,FALSE),"")</f>
        <v/>
      </c>
      <c r="H819" s="14" t="str">
        <f>IF(OR(ISBLANK(B819),ISBLANK(C819))=FALSE,VLOOKUP(C819,'Límites CartaControl'!$A$7:$H$13,6,FALSE),"")</f>
        <v/>
      </c>
      <c r="I819" s="70" t="str">
        <f>IF(OR(ISBLANK(B819),ISBLANK(C819))=FALSE,VLOOKUP(C819,'Límites CartaControl'!$A$7:$H$13,7,FALSE),"")</f>
        <v/>
      </c>
      <c r="J819" s="48"/>
      <c r="K819" s="103"/>
      <c r="L819" s="83"/>
      <c r="M819" s="120"/>
    </row>
    <row r="820" spans="1:13" x14ac:dyDescent="0.25">
      <c r="A820" s="43">
        <v>810</v>
      </c>
      <c r="B820" s="78"/>
      <c r="C820" s="48"/>
      <c r="D820" s="48"/>
      <c r="E820" s="14" t="str">
        <f>IF(OR(ISBLANK(B820),ISBLANK(C820))=FALSE,VLOOKUP(C820,'Límites CartaControl'!$A$7:$H$13,2,FALSE),"")</f>
        <v/>
      </c>
      <c r="F820" s="14" t="str">
        <f>IF(OR(ISBLANK(B820),ISBLANK(C820))=FALSE,VLOOKUP(C820,'Límites CartaControl'!$A$7:$H$13,3,FALSE),"")</f>
        <v/>
      </c>
      <c r="G820" s="14" t="str">
        <f>IF(OR(ISBLANK(B820),ISBLANK(C820))=FALSE,VLOOKUP(C820,'Límites CartaControl'!$A$7:$H$13,4,FALSE),"")</f>
        <v/>
      </c>
      <c r="H820" s="14" t="str">
        <f>IF(OR(ISBLANK(B820),ISBLANK(C820))=FALSE,VLOOKUP(C820,'Límites CartaControl'!$A$7:$H$13,6,FALSE),"")</f>
        <v/>
      </c>
      <c r="I820" s="70" t="str">
        <f>IF(OR(ISBLANK(B820),ISBLANK(C820))=FALSE,VLOOKUP(C820,'Límites CartaControl'!$A$7:$H$13,7,FALSE),"")</f>
        <v/>
      </c>
      <c r="J820" s="48"/>
      <c r="K820" s="103"/>
      <c r="L820" s="83"/>
      <c r="M820" s="120"/>
    </row>
    <row r="821" spans="1:13" x14ac:dyDescent="0.25">
      <c r="A821" s="43">
        <v>811</v>
      </c>
      <c r="B821" s="78"/>
      <c r="C821" s="48"/>
      <c r="D821" s="48"/>
      <c r="E821" s="14" t="str">
        <f>IF(OR(ISBLANK(B821),ISBLANK(C821))=FALSE,VLOOKUP(C821,'Límites CartaControl'!$A$7:$H$13,2,FALSE),"")</f>
        <v/>
      </c>
      <c r="F821" s="14" t="str">
        <f>IF(OR(ISBLANK(B821),ISBLANK(C821))=FALSE,VLOOKUP(C821,'Límites CartaControl'!$A$7:$H$13,3,FALSE),"")</f>
        <v/>
      </c>
      <c r="G821" s="14" t="str">
        <f>IF(OR(ISBLANK(B821),ISBLANK(C821))=FALSE,VLOOKUP(C821,'Límites CartaControl'!$A$7:$H$13,4,FALSE),"")</f>
        <v/>
      </c>
      <c r="H821" s="14" t="str">
        <f>IF(OR(ISBLANK(B821),ISBLANK(C821))=FALSE,VLOOKUP(C821,'Límites CartaControl'!$A$7:$H$13,6,FALSE),"")</f>
        <v/>
      </c>
      <c r="I821" s="70" t="str">
        <f>IF(OR(ISBLANK(B821),ISBLANK(C821))=FALSE,VLOOKUP(C821,'Límites CartaControl'!$A$7:$H$13,7,FALSE),"")</f>
        <v/>
      </c>
      <c r="J821" s="48"/>
      <c r="K821" s="103"/>
      <c r="L821" s="83"/>
      <c r="M821" s="120"/>
    </row>
    <row r="822" spans="1:13" x14ac:dyDescent="0.25">
      <c r="A822" s="43">
        <v>812</v>
      </c>
      <c r="B822" s="78"/>
      <c r="C822" s="48"/>
      <c r="D822" s="48"/>
      <c r="E822" s="14" t="str">
        <f>IF(OR(ISBLANK(B822),ISBLANK(C822))=FALSE,VLOOKUP(C822,'Límites CartaControl'!$A$7:$H$13,2,FALSE),"")</f>
        <v/>
      </c>
      <c r="F822" s="14" t="str">
        <f>IF(OR(ISBLANK(B822),ISBLANK(C822))=FALSE,VLOOKUP(C822,'Límites CartaControl'!$A$7:$H$13,3,FALSE),"")</f>
        <v/>
      </c>
      <c r="G822" s="14" t="str">
        <f>IF(OR(ISBLANK(B822),ISBLANK(C822))=FALSE,VLOOKUP(C822,'Límites CartaControl'!$A$7:$H$13,4,FALSE),"")</f>
        <v/>
      </c>
      <c r="H822" s="14" t="str">
        <f>IF(OR(ISBLANK(B822),ISBLANK(C822))=FALSE,VLOOKUP(C822,'Límites CartaControl'!$A$7:$H$13,6,FALSE),"")</f>
        <v/>
      </c>
      <c r="I822" s="70" t="str">
        <f>IF(OR(ISBLANK(B822),ISBLANK(C822))=FALSE,VLOOKUP(C822,'Límites CartaControl'!$A$7:$H$13,7,FALSE),"")</f>
        <v/>
      </c>
      <c r="J822" s="48"/>
      <c r="K822" s="103"/>
      <c r="L822" s="83"/>
      <c r="M822" s="120"/>
    </row>
    <row r="823" spans="1:13" x14ac:dyDescent="0.25">
      <c r="A823" s="43">
        <v>813</v>
      </c>
      <c r="B823" s="78"/>
      <c r="C823" s="48"/>
      <c r="D823" s="48"/>
      <c r="E823" s="14" t="str">
        <f>IF(OR(ISBLANK(B823),ISBLANK(C823))=FALSE,VLOOKUP(C823,'Límites CartaControl'!$A$7:$H$13,2,FALSE),"")</f>
        <v/>
      </c>
      <c r="F823" s="14" t="str">
        <f>IF(OR(ISBLANK(B823),ISBLANK(C823))=FALSE,VLOOKUP(C823,'Límites CartaControl'!$A$7:$H$13,3,FALSE),"")</f>
        <v/>
      </c>
      <c r="G823" s="14" t="str">
        <f>IF(OR(ISBLANK(B823),ISBLANK(C823))=FALSE,VLOOKUP(C823,'Límites CartaControl'!$A$7:$H$13,4,FALSE),"")</f>
        <v/>
      </c>
      <c r="H823" s="14" t="str">
        <f>IF(OR(ISBLANK(B823),ISBLANK(C823))=FALSE,VLOOKUP(C823,'Límites CartaControl'!$A$7:$H$13,6,FALSE),"")</f>
        <v/>
      </c>
      <c r="I823" s="70" t="str">
        <f>IF(OR(ISBLANK(B823),ISBLANK(C823))=FALSE,VLOOKUP(C823,'Límites CartaControl'!$A$7:$H$13,7,FALSE),"")</f>
        <v/>
      </c>
      <c r="J823" s="48"/>
      <c r="K823" s="103"/>
      <c r="L823" s="83"/>
      <c r="M823" s="120"/>
    </row>
    <row r="824" spans="1:13" x14ac:dyDescent="0.25">
      <c r="A824" s="43">
        <v>814</v>
      </c>
      <c r="B824" s="78"/>
      <c r="C824" s="48"/>
      <c r="D824" s="48"/>
      <c r="E824" s="14" t="str">
        <f>IF(OR(ISBLANK(B824),ISBLANK(C824))=FALSE,VLOOKUP(C824,'Límites CartaControl'!$A$7:$H$13,2,FALSE),"")</f>
        <v/>
      </c>
      <c r="F824" s="14" t="str">
        <f>IF(OR(ISBLANK(B824),ISBLANK(C824))=FALSE,VLOOKUP(C824,'Límites CartaControl'!$A$7:$H$13,3,FALSE),"")</f>
        <v/>
      </c>
      <c r="G824" s="14" t="str">
        <f>IF(OR(ISBLANK(B824),ISBLANK(C824))=FALSE,VLOOKUP(C824,'Límites CartaControl'!$A$7:$H$13,4,FALSE),"")</f>
        <v/>
      </c>
      <c r="H824" s="14" t="str">
        <f>IF(OR(ISBLANK(B824),ISBLANK(C824))=FALSE,VLOOKUP(C824,'Límites CartaControl'!$A$7:$H$13,6,FALSE),"")</f>
        <v/>
      </c>
      <c r="I824" s="70" t="str">
        <f>IF(OR(ISBLANK(B824),ISBLANK(C824))=FALSE,VLOOKUP(C824,'Límites CartaControl'!$A$7:$H$13,7,FALSE),"")</f>
        <v/>
      </c>
      <c r="J824" s="48"/>
      <c r="K824" s="103"/>
      <c r="L824" s="83"/>
      <c r="M824" s="120"/>
    </row>
    <row r="825" spans="1:13" x14ac:dyDescent="0.25">
      <c r="A825" s="43">
        <v>815</v>
      </c>
      <c r="B825" s="78"/>
      <c r="C825" s="48"/>
      <c r="D825" s="48"/>
      <c r="E825" s="14" t="str">
        <f>IF(OR(ISBLANK(B825),ISBLANK(C825))=FALSE,VLOOKUP(C825,'Límites CartaControl'!$A$7:$H$13,2,FALSE),"")</f>
        <v/>
      </c>
      <c r="F825" s="14" t="str">
        <f>IF(OR(ISBLANK(B825),ISBLANK(C825))=FALSE,VLOOKUP(C825,'Límites CartaControl'!$A$7:$H$13,3,FALSE),"")</f>
        <v/>
      </c>
      <c r="G825" s="14" t="str">
        <f>IF(OR(ISBLANK(B825),ISBLANK(C825))=FALSE,VLOOKUP(C825,'Límites CartaControl'!$A$7:$H$13,4,FALSE),"")</f>
        <v/>
      </c>
      <c r="H825" s="14" t="str">
        <f>IF(OR(ISBLANK(B825),ISBLANK(C825))=FALSE,VLOOKUP(C825,'Límites CartaControl'!$A$7:$H$13,6,FALSE),"")</f>
        <v/>
      </c>
      <c r="I825" s="70" t="str">
        <f>IF(OR(ISBLANK(B825),ISBLANK(C825))=FALSE,VLOOKUP(C825,'Límites CartaControl'!$A$7:$H$13,7,FALSE),"")</f>
        <v/>
      </c>
      <c r="J825" s="48"/>
      <c r="K825" s="103"/>
      <c r="L825" s="83"/>
      <c r="M825" s="120"/>
    </row>
    <row r="826" spans="1:13" x14ac:dyDescent="0.25">
      <c r="A826" s="43">
        <v>816</v>
      </c>
      <c r="B826" s="78"/>
      <c r="C826" s="48"/>
      <c r="D826" s="48"/>
      <c r="E826" s="14" t="str">
        <f>IF(OR(ISBLANK(B826),ISBLANK(C826))=FALSE,VLOOKUP(C826,'Límites CartaControl'!$A$7:$H$13,2,FALSE),"")</f>
        <v/>
      </c>
      <c r="F826" s="14" t="str">
        <f>IF(OR(ISBLANK(B826),ISBLANK(C826))=FALSE,VLOOKUP(C826,'Límites CartaControl'!$A$7:$H$13,3,FALSE),"")</f>
        <v/>
      </c>
      <c r="G826" s="14" t="str">
        <f>IF(OR(ISBLANK(B826),ISBLANK(C826))=FALSE,VLOOKUP(C826,'Límites CartaControl'!$A$7:$H$13,4,FALSE),"")</f>
        <v/>
      </c>
      <c r="H826" s="14" t="str">
        <f>IF(OR(ISBLANK(B826),ISBLANK(C826))=FALSE,VLOOKUP(C826,'Límites CartaControl'!$A$7:$H$13,6,FALSE),"")</f>
        <v/>
      </c>
      <c r="I826" s="70" t="str">
        <f>IF(OR(ISBLANK(B826),ISBLANK(C826))=FALSE,VLOOKUP(C826,'Límites CartaControl'!$A$7:$H$13,7,FALSE),"")</f>
        <v/>
      </c>
      <c r="J826" s="48"/>
      <c r="K826" s="103"/>
      <c r="L826" s="83"/>
      <c r="M826" s="120"/>
    </row>
    <row r="827" spans="1:13" x14ac:dyDescent="0.25">
      <c r="A827" s="43">
        <v>817</v>
      </c>
      <c r="B827" s="78"/>
      <c r="C827" s="48"/>
      <c r="D827" s="48"/>
      <c r="E827" s="14" t="str">
        <f>IF(OR(ISBLANK(B827),ISBLANK(C827))=FALSE,VLOOKUP(C827,'Límites CartaControl'!$A$7:$H$13,2,FALSE),"")</f>
        <v/>
      </c>
      <c r="F827" s="14" t="str">
        <f>IF(OR(ISBLANK(B827),ISBLANK(C827))=FALSE,VLOOKUP(C827,'Límites CartaControl'!$A$7:$H$13,3,FALSE),"")</f>
        <v/>
      </c>
      <c r="G827" s="14" t="str">
        <f>IF(OR(ISBLANK(B827),ISBLANK(C827))=FALSE,VLOOKUP(C827,'Límites CartaControl'!$A$7:$H$13,4,FALSE),"")</f>
        <v/>
      </c>
      <c r="H827" s="14" t="str">
        <f>IF(OR(ISBLANK(B827),ISBLANK(C827))=FALSE,VLOOKUP(C827,'Límites CartaControl'!$A$7:$H$13,6,FALSE),"")</f>
        <v/>
      </c>
      <c r="I827" s="70" t="str">
        <f>IF(OR(ISBLANK(B827),ISBLANK(C827))=FALSE,VLOOKUP(C827,'Límites CartaControl'!$A$7:$H$13,7,FALSE),"")</f>
        <v/>
      </c>
      <c r="J827" s="48"/>
      <c r="K827" s="103"/>
      <c r="L827" s="83"/>
      <c r="M827" s="120"/>
    </row>
    <row r="828" spans="1:13" x14ac:dyDescent="0.25">
      <c r="A828" s="43">
        <v>818</v>
      </c>
      <c r="B828" s="78"/>
      <c r="C828" s="48"/>
      <c r="D828" s="48"/>
      <c r="E828" s="14" t="str">
        <f>IF(OR(ISBLANK(B828),ISBLANK(C828))=FALSE,VLOOKUP(C828,'Límites CartaControl'!$A$7:$H$13,2,FALSE),"")</f>
        <v/>
      </c>
      <c r="F828" s="14" t="str">
        <f>IF(OR(ISBLANK(B828),ISBLANK(C828))=FALSE,VLOOKUP(C828,'Límites CartaControl'!$A$7:$H$13,3,FALSE),"")</f>
        <v/>
      </c>
      <c r="G828" s="14" t="str">
        <f>IF(OR(ISBLANK(B828),ISBLANK(C828))=FALSE,VLOOKUP(C828,'Límites CartaControl'!$A$7:$H$13,4,FALSE),"")</f>
        <v/>
      </c>
      <c r="H828" s="14" t="str">
        <f>IF(OR(ISBLANK(B828),ISBLANK(C828))=FALSE,VLOOKUP(C828,'Límites CartaControl'!$A$7:$H$13,6,FALSE),"")</f>
        <v/>
      </c>
      <c r="I828" s="70" t="str">
        <f>IF(OR(ISBLANK(B828),ISBLANK(C828))=FALSE,VLOOKUP(C828,'Límites CartaControl'!$A$7:$H$13,7,FALSE),"")</f>
        <v/>
      </c>
      <c r="J828" s="48"/>
      <c r="K828" s="103"/>
      <c r="L828" s="83"/>
      <c r="M828" s="120"/>
    </row>
    <row r="829" spans="1:13" x14ac:dyDescent="0.25">
      <c r="A829" s="43">
        <v>819</v>
      </c>
      <c r="B829" s="78"/>
      <c r="C829" s="48"/>
      <c r="D829" s="48"/>
      <c r="E829" s="14" t="str">
        <f>IF(OR(ISBLANK(B829),ISBLANK(C829))=FALSE,VLOOKUP(C829,'Límites CartaControl'!$A$7:$H$13,2,FALSE),"")</f>
        <v/>
      </c>
      <c r="F829" s="14" t="str">
        <f>IF(OR(ISBLANK(B829),ISBLANK(C829))=FALSE,VLOOKUP(C829,'Límites CartaControl'!$A$7:$H$13,3,FALSE),"")</f>
        <v/>
      </c>
      <c r="G829" s="14" t="str">
        <f>IF(OR(ISBLANK(B829),ISBLANK(C829))=FALSE,VLOOKUP(C829,'Límites CartaControl'!$A$7:$H$13,4,FALSE),"")</f>
        <v/>
      </c>
      <c r="H829" s="14" t="str">
        <f>IF(OR(ISBLANK(B829),ISBLANK(C829))=FALSE,VLOOKUP(C829,'Límites CartaControl'!$A$7:$H$13,6,FALSE),"")</f>
        <v/>
      </c>
      <c r="I829" s="70" t="str">
        <f>IF(OR(ISBLANK(B829),ISBLANK(C829))=FALSE,VLOOKUP(C829,'Límites CartaControl'!$A$7:$H$13,7,FALSE),"")</f>
        <v/>
      </c>
      <c r="J829" s="48"/>
      <c r="K829" s="103"/>
      <c r="L829" s="83"/>
      <c r="M829" s="120"/>
    </row>
    <row r="830" spans="1:13" x14ac:dyDescent="0.25">
      <c r="A830" s="43">
        <v>820</v>
      </c>
      <c r="B830" s="78"/>
      <c r="C830" s="48"/>
      <c r="D830" s="48"/>
      <c r="E830" s="14" t="str">
        <f>IF(OR(ISBLANK(B830),ISBLANK(C830))=FALSE,VLOOKUP(C830,'Límites CartaControl'!$A$7:$H$13,2,FALSE),"")</f>
        <v/>
      </c>
      <c r="F830" s="14" t="str">
        <f>IF(OR(ISBLANK(B830),ISBLANK(C830))=FALSE,VLOOKUP(C830,'Límites CartaControl'!$A$7:$H$13,3,FALSE),"")</f>
        <v/>
      </c>
      <c r="G830" s="14" t="str">
        <f>IF(OR(ISBLANK(B830),ISBLANK(C830))=FALSE,VLOOKUP(C830,'Límites CartaControl'!$A$7:$H$13,4,FALSE),"")</f>
        <v/>
      </c>
      <c r="H830" s="14" t="str">
        <f>IF(OR(ISBLANK(B830),ISBLANK(C830))=FALSE,VLOOKUP(C830,'Límites CartaControl'!$A$7:$H$13,6,FALSE),"")</f>
        <v/>
      </c>
      <c r="I830" s="70" t="str">
        <f>IF(OR(ISBLANK(B830),ISBLANK(C830))=FALSE,VLOOKUP(C830,'Límites CartaControl'!$A$7:$H$13,7,FALSE),"")</f>
        <v/>
      </c>
      <c r="J830" s="48"/>
      <c r="K830" s="103"/>
      <c r="L830" s="83"/>
      <c r="M830" s="120"/>
    </row>
    <row r="831" spans="1:13" x14ac:dyDescent="0.25">
      <c r="A831" s="43">
        <v>821</v>
      </c>
      <c r="B831" s="78"/>
      <c r="C831" s="48"/>
      <c r="D831" s="48"/>
      <c r="E831" s="14" t="str">
        <f>IF(OR(ISBLANK(B831),ISBLANK(C831))=FALSE,VLOOKUP(C831,'Límites CartaControl'!$A$7:$H$13,2,FALSE),"")</f>
        <v/>
      </c>
      <c r="F831" s="14" t="str">
        <f>IF(OR(ISBLANK(B831),ISBLANK(C831))=FALSE,VLOOKUP(C831,'Límites CartaControl'!$A$7:$H$13,3,FALSE),"")</f>
        <v/>
      </c>
      <c r="G831" s="14" t="str">
        <f>IF(OR(ISBLANK(B831),ISBLANK(C831))=FALSE,VLOOKUP(C831,'Límites CartaControl'!$A$7:$H$13,4,FALSE),"")</f>
        <v/>
      </c>
      <c r="H831" s="14" t="str">
        <f>IF(OR(ISBLANK(B831),ISBLANK(C831))=FALSE,VLOOKUP(C831,'Límites CartaControl'!$A$7:$H$13,6,FALSE),"")</f>
        <v/>
      </c>
      <c r="I831" s="70" t="str">
        <f>IF(OR(ISBLANK(B831),ISBLANK(C831))=FALSE,VLOOKUP(C831,'Límites CartaControl'!$A$7:$H$13,7,FALSE),"")</f>
        <v/>
      </c>
      <c r="J831" s="48"/>
      <c r="K831" s="103"/>
      <c r="L831" s="83"/>
      <c r="M831" s="120"/>
    </row>
    <row r="832" spans="1:13" x14ac:dyDescent="0.25">
      <c r="A832" s="43">
        <v>822</v>
      </c>
      <c r="B832" s="78"/>
      <c r="C832" s="48"/>
      <c r="D832" s="48"/>
      <c r="E832" s="14" t="str">
        <f>IF(OR(ISBLANK(B832),ISBLANK(C832))=FALSE,VLOOKUP(C832,'Límites CartaControl'!$A$7:$H$13,2,FALSE),"")</f>
        <v/>
      </c>
      <c r="F832" s="14" t="str">
        <f>IF(OR(ISBLANK(B832),ISBLANK(C832))=FALSE,VLOOKUP(C832,'Límites CartaControl'!$A$7:$H$13,3,FALSE),"")</f>
        <v/>
      </c>
      <c r="G832" s="14" t="str">
        <f>IF(OR(ISBLANK(B832),ISBLANK(C832))=FALSE,VLOOKUP(C832,'Límites CartaControl'!$A$7:$H$13,4,FALSE),"")</f>
        <v/>
      </c>
      <c r="H832" s="14" t="str">
        <f>IF(OR(ISBLANK(B832),ISBLANK(C832))=FALSE,VLOOKUP(C832,'Límites CartaControl'!$A$7:$H$13,6,FALSE),"")</f>
        <v/>
      </c>
      <c r="I832" s="70" t="str">
        <f>IF(OR(ISBLANK(B832),ISBLANK(C832))=FALSE,VLOOKUP(C832,'Límites CartaControl'!$A$7:$H$13,7,FALSE),"")</f>
        <v/>
      </c>
      <c r="J832" s="48"/>
      <c r="K832" s="103"/>
      <c r="L832" s="83"/>
      <c r="M832" s="120"/>
    </row>
    <row r="833" spans="1:13" x14ac:dyDescent="0.25">
      <c r="A833" s="43">
        <v>823</v>
      </c>
      <c r="B833" s="78"/>
      <c r="C833" s="48"/>
      <c r="D833" s="48"/>
      <c r="E833" s="14" t="str">
        <f>IF(OR(ISBLANK(B833),ISBLANK(C833))=FALSE,VLOOKUP(C833,'Límites CartaControl'!$A$7:$H$13,2,FALSE),"")</f>
        <v/>
      </c>
      <c r="F833" s="14" t="str">
        <f>IF(OR(ISBLANK(B833),ISBLANK(C833))=FALSE,VLOOKUP(C833,'Límites CartaControl'!$A$7:$H$13,3,FALSE),"")</f>
        <v/>
      </c>
      <c r="G833" s="14" t="str">
        <f>IF(OR(ISBLANK(B833),ISBLANK(C833))=FALSE,VLOOKUP(C833,'Límites CartaControl'!$A$7:$H$13,4,FALSE),"")</f>
        <v/>
      </c>
      <c r="H833" s="14" t="str">
        <f>IF(OR(ISBLANK(B833),ISBLANK(C833))=FALSE,VLOOKUP(C833,'Límites CartaControl'!$A$7:$H$13,6,FALSE),"")</f>
        <v/>
      </c>
      <c r="I833" s="70" t="str">
        <f>IF(OR(ISBLANK(B833),ISBLANK(C833))=FALSE,VLOOKUP(C833,'Límites CartaControl'!$A$7:$H$13,7,FALSE),"")</f>
        <v/>
      </c>
      <c r="J833" s="48"/>
      <c r="K833" s="103"/>
      <c r="L833" s="83"/>
      <c r="M833" s="120"/>
    </row>
    <row r="834" spans="1:13" x14ac:dyDescent="0.25">
      <c r="A834" s="43">
        <v>824</v>
      </c>
      <c r="B834" s="78"/>
      <c r="C834" s="48"/>
      <c r="D834" s="48"/>
      <c r="E834" s="14" t="str">
        <f>IF(OR(ISBLANK(B834),ISBLANK(C834))=FALSE,VLOOKUP(C834,'Límites CartaControl'!$A$7:$H$13,2,FALSE),"")</f>
        <v/>
      </c>
      <c r="F834" s="14" t="str">
        <f>IF(OR(ISBLANK(B834),ISBLANK(C834))=FALSE,VLOOKUP(C834,'Límites CartaControl'!$A$7:$H$13,3,FALSE),"")</f>
        <v/>
      </c>
      <c r="G834" s="14" t="str">
        <f>IF(OR(ISBLANK(B834),ISBLANK(C834))=FALSE,VLOOKUP(C834,'Límites CartaControl'!$A$7:$H$13,4,FALSE),"")</f>
        <v/>
      </c>
      <c r="H834" s="14" t="str">
        <f>IF(OR(ISBLANK(B834),ISBLANK(C834))=FALSE,VLOOKUP(C834,'Límites CartaControl'!$A$7:$H$13,6,FALSE),"")</f>
        <v/>
      </c>
      <c r="I834" s="70" t="str">
        <f>IF(OR(ISBLANK(B834),ISBLANK(C834))=FALSE,VLOOKUP(C834,'Límites CartaControl'!$A$7:$H$13,7,FALSE),"")</f>
        <v/>
      </c>
      <c r="J834" s="48"/>
      <c r="K834" s="103"/>
      <c r="L834" s="83"/>
      <c r="M834" s="120"/>
    </row>
    <row r="835" spans="1:13" x14ac:dyDescent="0.25">
      <c r="A835" s="43">
        <v>825</v>
      </c>
      <c r="B835" s="78"/>
      <c r="C835" s="48"/>
      <c r="D835" s="48"/>
      <c r="E835" s="14" t="str">
        <f>IF(OR(ISBLANK(B835),ISBLANK(C835))=FALSE,VLOOKUP(C835,'Límites CartaControl'!$A$7:$H$13,2,FALSE),"")</f>
        <v/>
      </c>
      <c r="F835" s="14" t="str">
        <f>IF(OR(ISBLANK(B835),ISBLANK(C835))=FALSE,VLOOKUP(C835,'Límites CartaControl'!$A$7:$H$13,3,FALSE),"")</f>
        <v/>
      </c>
      <c r="G835" s="14" t="str">
        <f>IF(OR(ISBLANK(B835),ISBLANK(C835))=FALSE,VLOOKUP(C835,'Límites CartaControl'!$A$7:$H$13,4,FALSE),"")</f>
        <v/>
      </c>
      <c r="H835" s="14" t="str">
        <f>IF(OR(ISBLANK(B835),ISBLANK(C835))=FALSE,VLOOKUP(C835,'Límites CartaControl'!$A$7:$H$13,6,FALSE),"")</f>
        <v/>
      </c>
      <c r="I835" s="70" t="str">
        <f>IF(OR(ISBLANK(B835),ISBLANK(C835))=FALSE,VLOOKUP(C835,'Límites CartaControl'!$A$7:$H$13,7,FALSE),"")</f>
        <v/>
      </c>
      <c r="J835" s="48"/>
      <c r="K835" s="103"/>
      <c r="L835" s="83"/>
      <c r="M835" s="120"/>
    </row>
    <row r="836" spans="1:13" x14ac:dyDescent="0.25">
      <c r="A836" s="43">
        <v>826</v>
      </c>
      <c r="B836" s="78"/>
      <c r="C836" s="48"/>
      <c r="D836" s="48"/>
      <c r="E836" s="14" t="str">
        <f>IF(OR(ISBLANK(B836),ISBLANK(C836))=FALSE,VLOOKUP(C836,'Límites CartaControl'!$A$7:$H$13,2,FALSE),"")</f>
        <v/>
      </c>
      <c r="F836" s="14" t="str">
        <f>IF(OR(ISBLANK(B836),ISBLANK(C836))=FALSE,VLOOKUP(C836,'Límites CartaControl'!$A$7:$H$13,3,FALSE),"")</f>
        <v/>
      </c>
      <c r="G836" s="14" t="str">
        <f>IF(OR(ISBLANK(B836),ISBLANK(C836))=FALSE,VLOOKUP(C836,'Límites CartaControl'!$A$7:$H$13,4,FALSE),"")</f>
        <v/>
      </c>
      <c r="H836" s="14" t="str">
        <f>IF(OR(ISBLANK(B836),ISBLANK(C836))=FALSE,VLOOKUP(C836,'Límites CartaControl'!$A$7:$H$13,6,FALSE),"")</f>
        <v/>
      </c>
      <c r="I836" s="70" t="str">
        <f>IF(OR(ISBLANK(B836),ISBLANK(C836))=FALSE,VLOOKUP(C836,'Límites CartaControl'!$A$7:$H$13,7,FALSE),"")</f>
        <v/>
      </c>
      <c r="J836" s="48"/>
      <c r="K836" s="103"/>
      <c r="L836" s="83"/>
      <c r="M836" s="120"/>
    </row>
    <row r="837" spans="1:13" x14ac:dyDescent="0.25">
      <c r="A837" s="43">
        <v>827</v>
      </c>
      <c r="B837" s="78"/>
      <c r="C837" s="48"/>
      <c r="D837" s="48"/>
      <c r="E837" s="14" t="str">
        <f>IF(OR(ISBLANK(B837),ISBLANK(C837))=FALSE,VLOOKUP(C837,'Límites CartaControl'!$A$7:$H$13,2,FALSE),"")</f>
        <v/>
      </c>
      <c r="F837" s="14" t="str">
        <f>IF(OR(ISBLANK(B837),ISBLANK(C837))=FALSE,VLOOKUP(C837,'Límites CartaControl'!$A$7:$H$13,3,FALSE),"")</f>
        <v/>
      </c>
      <c r="G837" s="14" t="str">
        <f>IF(OR(ISBLANK(B837),ISBLANK(C837))=FALSE,VLOOKUP(C837,'Límites CartaControl'!$A$7:$H$13,4,FALSE),"")</f>
        <v/>
      </c>
      <c r="H837" s="14" t="str">
        <f>IF(OR(ISBLANK(B837),ISBLANK(C837))=FALSE,VLOOKUP(C837,'Límites CartaControl'!$A$7:$H$13,6,FALSE),"")</f>
        <v/>
      </c>
      <c r="I837" s="70" t="str">
        <f>IF(OR(ISBLANK(B837),ISBLANK(C837))=FALSE,VLOOKUP(C837,'Límites CartaControl'!$A$7:$H$13,7,FALSE),"")</f>
        <v/>
      </c>
      <c r="J837" s="48"/>
      <c r="K837" s="103"/>
      <c r="L837" s="83"/>
      <c r="M837" s="120"/>
    </row>
    <row r="838" spans="1:13" x14ac:dyDescent="0.25">
      <c r="A838" s="43">
        <v>828</v>
      </c>
      <c r="B838" s="78"/>
      <c r="C838" s="48"/>
      <c r="D838" s="48"/>
      <c r="E838" s="14" t="str">
        <f>IF(OR(ISBLANK(B838),ISBLANK(C838))=FALSE,VLOOKUP(C838,'Límites CartaControl'!$A$7:$H$13,2,FALSE),"")</f>
        <v/>
      </c>
      <c r="F838" s="14" t="str">
        <f>IF(OR(ISBLANK(B838),ISBLANK(C838))=FALSE,VLOOKUP(C838,'Límites CartaControl'!$A$7:$H$13,3,FALSE),"")</f>
        <v/>
      </c>
      <c r="G838" s="14" t="str">
        <f>IF(OR(ISBLANK(B838),ISBLANK(C838))=FALSE,VLOOKUP(C838,'Límites CartaControl'!$A$7:$H$13,4,FALSE),"")</f>
        <v/>
      </c>
      <c r="H838" s="14" t="str">
        <f>IF(OR(ISBLANK(B838),ISBLANK(C838))=FALSE,VLOOKUP(C838,'Límites CartaControl'!$A$7:$H$13,6,FALSE),"")</f>
        <v/>
      </c>
      <c r="I838" s="70" t="str">
        <f>IF(OR(ISBLANK(B838),ISBLANK(C838))=FALSE,VLOOKUP(C838,'Límites CartaControl'!$A$7:$H$13,7,FALSE),"")</f>
        <v/>
      </c>
      <c r="J838" s="48"/>
      <c r="K838" s="103"/>
      <c r="L838" s="83"/>
      <c r="M838" s="120"/>
    </row>
    <row r="839" spans="1:13" x14ac:dyDescent="0.25">
      <c r="A839" s="43">
        <v>829</v>
      </c>
      <c r="B839" s="78"/>
      <c r="C839" s="48"/>
      <c r="D839" s="48"/>
      <c r="E839" s="14" t="str">
        <f>IF(OR(ISBLANK(B839),ISBLANK(C839))=FALSE,VLOOKUP(C839,'Límites CartaControl'!$A$7:$H$13,2,FALSE),"")</f>
        <v/>
      </c>
      <c r="F839" s="14" t="str">
        <f>IF(OR(ISBLANK(B839),ISBLANK(C839))=FALSE,VLOOKUP(C839,'Límites CartaControl'!$A$7:$H$13,3,FALSE),"")</f>
        <v/>
      </c>
      <c r="G839" s="14" t="str">
        <f>IF(OR(ISBLANK(B839),ISBLANK(C839))=FALSE,VLOOKUP(C839,'Límites CartaControl'!$A$7:$H$13,4,FALSE),"")</f>
        <v/>
      </c>
      <c r="H839" s="14" t="str">
        <f>IF(OR(ISBLANK(B839),ISBLANK(C839))=FALSE,VLOOKUP(C839,'Límites CartaControl'!$A$7:$H$13,6,FALSE),"")</f>
        <v/>
      </c>
      <c r="I839" s="70" t="str">
        <f>IF(OR(ISBLANK(B839),ISBLANK(C839))=FALSE,VLOOKUP(C839,'Límites CartaControl'!$A$7:$H$13,7,FALSE),"")</f>
        <v/>
      </c>
      <c r="J839" s="48"/>
      <c r="K839" s="103"/>
      <c r="L839" s="83"/>
      <c r="M839" s="120"/>
    </row>
    <row r="840" spans="1:13" x14ac:dyDescent="0.25">
      <c r="A840" s="43">
        <v>830</v>
      </c>
      <c r="B840" s="78"/>
      <c r="C840" s="48"/>
      <c r="D840" s="48"/>
      <c r="E840" s="14" t="str">
        <f>IF(OR(ISBLANK(B840),ISBLANK(C840))=FALSE,VLOOKUP(C840,'Límites CartaControl'!$A$7:$H$13,2,FALSE),"")</f>
        <v/>
      </c>
      <c r="F840" s="14" t="str">
        <f>IF(OR(ISBLANK(B840),ISBLANK(C840))=FALSE,VLOOKUP(C840,'Límites CartaControl'!$A$7:$H$13,3,FALSE),"")</f>
        <v/>
      </c>
      <c r="G840" s="14" t="str">
        <f>IF(OR(ISBLANK(B840),ISBLANK(C840))=FALSE,VLOOKUP(C840,'Límites CartaControl'!$A$7:$H$13,4,FALSE),"")</f>
        <v/>
      </c>
      <c r="H840" s="14" t="str">
        <f>IF(OR(ISBLANK(B840),ISBLANK(C840))=FALSE,VLOOKUP(C840,'Límites CartaControl'!$A$7:$H$13,6,FALSE),"")</f>
        <v/>
      </c>
      <c r="I840" s="70" t="str">
        <f>IF(OR(ISBLANK(B840),ISBLANK(C840))=FALSE,VLOOKUP(C840,'Límites CartaControl'!$A$7:$H$13,7,FALSE),"")</f>
        <v/>
      </c>
      <c r="J840" s="48"/>
      <c r="K840" s="103"/>
      <c r="L840" s="83"/>
      <c r="M840" s="120"/>
    </row>
    <row r="841" spans="1:13" x14ac:dyDescent="0.25">
      <c r="A841" s="43">
        <v>831</v>
      </c>
      <c r="B841" s="78"/>
      <c r="C841" s="48"/>
      <c r="D841" s="48"/>
      <c r="E841" s="14" t="str">
        <f>IF(OR(ISBLANK(B841),ISBLANK(C841))=FALSE,VLOOKUP(C841,'Límites CartaControl'!$A$7:$H$13,2,FALSE),"")</f>
        <v/>
      </c>
      <c r="F841" s="14" t="str">
        <f>IF(OR(ISBLANK(B841),ISBLANK(C841))=FALSE,VLOOKUP(C841,'Límites CartaControl'!$A$7:$H$13,3,FALSE),"")</f>
        <v/>
      </c>
      <c r="G841" s="14" t="str">
        <f>IF(OR(ISBLANK(B841),ISBLANK(C841))=FALSE,VLOOKUP(C841,'Límites CartaControl'!$A$7:$H$13,4,FALSE),"")</f>
        <v/>
      </c>
      <c r="H841" s="14" t="str">
        <f>IF(OR(ISBLANK(B841),ISBLANK(C841))=FALSE,VLOOKUP(C841,'Límites CartaControl'!$A$7:$H$13,6,FALSE),"")</f>
        <v/>
      </c>
      <c r="I841" s="70" t="str">
        <f>IF(OR(ISBLANK(B841),ISBLANK(C841))=FALSE,VLOOKUP(C841,'Límites CartaControl'!$A$7:$H$13,7,FALSE),"")</f>
        <v/>
      </c>
      <c r="J841" s="48"/>
      <c r="K841" s="103"/>
      <c r="L841" s="83"/>
      <c r="M841" s="120"/>
    </row>
    <row r="842" spans="1:13" x14ac:dyDescent="0.25">
      <c r="A842" s="43">
        <v>832</v>
      </c>
      <c r="B842" s="78"/>
      <c r="C842" s="48"/>
      <c r="D842" s="48"/>
      <c r="E842" s="14" t="str">
        <f>IF(OR(ISBLANK(B842),ISBLANK(C842))=FALSE,VLOOKUP(C842,'Límites CartaControl'!$A$7:$H$13,2,FALSE),"")</f>
        <v/>
      </c>
      <c r="F842" s="14" t="str">
        <f>IF(OR(ISBLANK(B842),ISBLANK(C842))=FALSE,VLOOKUP(C842,'Límites CartaControl'!$A$7:$H$13,3,FALSE),"")</f>
        <v/>
      </c>
      <c r="G842" s="14" t="str">
        <f>IF(OR(ISBLANK(B842),ISBLANK(C842))=FALSE,VLOOKUP(C842,'Límites CartaControl'!$A$7:$H$13,4,FALSE),"")</f>
        <v/>
      </c>
      <c r="H842" s="14" t="str">
        <f>IF(OR(ISBLANK(B842),ISBLANK(C842))=FALSE,VLOOKUP(C842,'Límites CartaControl'!$A$7:$H$13,6,FALSE),"")</f>
        <v/>
      </c>
      <c r="I842" s="70" t="str">
        <f>IF(OR(ISBLANK(B842),ISBLANK(C842))=FALSE,VLOOKUP(C842,'Límites CartaControl'!$A$7:$H$13,7,FALSE),"")</f>
        <v/>
      </c>
      <c r="J842" s="48"/>
      <c r="K842" s="103"/>
      <c r="L842" s="83"/>
      <c r="M842" s="120"/>
    </row>
    <row r="843" spans="1:13" x14ac:dyDescent="0.25">
      <c r="A843" s="43">
        <v>833</v>
      </c>
      <c r="B843" s="78"/>
      <c r="C843" s="48"/>
      <c r="D843" s="48"/>
      <c r="E843" s="14" t="str">
        <f>IF(OR(ISBLANK(B843),ISBLANK(C843))=FALSE,VLOOKUP(C843,'Límites CartaControl'!$A$7:$H$13,2,FALSE),"")</f>
        <v/>
      </c>
      <c r="F843" s="14" t="str">
        <f>IF(OR(ISBLANK(B843),ISBLANK(C843))=FALSE,VLOOKUP(C843,'Límites CartaControl'!$A$7:$H$13,3,FALSE),"")</f>
        <v/>
      </c>
      <c r="G843" s="14" t="str">
        <f>IF(OR(ISBLANK(B843),ISBLANK(C843))=FALSE,VLOOKUP(C843,'Límites CartaControl'!$A$7:$H$13,4,FALSE),"")</f>
        <v/>
      </c>
      <c r="H843" s="14" t="str">
        <f>IF(OR(ISBLANK(B843),ISBLANK(C843))=FALSE,VLOOKUP(C843,'Límites CartaControl'!$A$7:$H$13,6,FALSE),"")</f>
        <v/>
      </c>
      <c r="I843" s="70" t="str">
        <f>IF(OR(ISBLANK(B843),ISBLANK(C843))=FALSE,VLOOKUP(C843,'Límites CartaControl'!$A$7:$H$13,7,FALSE),"")</f>
        <v/>
      </c>
      <c r="J843" s="48"/>
      <c r="K843" s="103"/>
      <c r="L843" s="83"/>
      <c r="M843" s="120"/>
    </row>
    <row r="844" spans="1:13" x14ac:dyDescent="0.25">
      <c r="A844" s="43">
        <v>834</v>
      </c>
      <c r="B844" s="78"/>
      <c r="C844" s="48"/>
      <c r="D844" s="48"/>
      <c r="E844" s="14" t="str">
        <f>IF(OR(ISBLANK(B844),ISBLANK(C844))=FALSE,VLOOKUP(C844,'Límites CartaControl'!$A$7:$H$13,2,FALSE),"")</f>
        <v/>
      </c>
      <c r="F844" s="14" t="str">
        <f>IF(OR(ISBLANK(B844),ISBLANK(C844))=FALSE,VLOOKUP(C844,'Límites CartaControl'!$A$7:$H$13,3,FALSE),"")</f>
        <v/>
      </c>
      <c r="G844" s="14" t="str">
        <f>IF(OR(ISBLANK(B844),ISBLANK(C844))=FALSE,VLOOKUP(C844,'Límites CartaControl'!$A$7:$H$13,4,FALSE),"")</f>
        <v/>
      </c>
      <c r="H844" s="14" t="str">
        <f>IF(OR(ISBLANK(B844),ISBLANK(C844))=FALSE,VLOOKUP(C844,'Límites CartaControl'!$A$7:$H$13,6,FALSE),"")</f>
        <v/>
      </c>
      <c r="I844" s="70" t="str">
        <f>IF(OR(ISBLANK(B844),ISBLANK(C844))=FALSE,VLOOKUP(C844,'Límites CartaControl'!$A$7:$H$13,7,FALSE),"")</f>
        <v/>
      </c>
      <c r="J844" s="48"/>
      <c r="K844" s="103"/>
      <c r="L844" s="83"/>
      <c r="M844" s="120"/>
    </row>
    <row r="845" spans="1:13" x14ac:dyDescent="0.25">
      <c r="A845" s="43">
        <v>835</v>
      </c>
      <c r="B845" s="78"/>
      <c r="C845" s="48"/>
      <c r="D845" s="48"/>
      <c r="E845" s="14" t="str">
        <f>IF(OR(ISBLANK(B845),ISBLANK(C845))=FALSE,VLOOKUP(C845,'Límites CartaControl'!$A$7:$H$13,2,FALSE),"")</f>
        <v/>
      </c>
      <c r="F845" s="14" t="str">
        <f>IF(OR(ISBLANK(B845),ISBLANK(C845))=FALSE,VLOOKUP(C845,'Límites CartaControl'!$A$7:$H$13,3,FALSE),"")</f>
        <v/>
      </c>
      <c r="G845" s="14" t="str">
        <f>IF(OR(ISBLANK(B845),ISBLANK(C845))=FALSE,VLOOKUP(C845,'Límites CartaControl'!$A$7:$H$13,4,FALSE),"")</f>
        <v/>
      </c>
      <c r="H845" s="14" t="str">
        <f>IF(OR(ISBLANK(B845),ISBLANK(C845))=FALSE,VLOOKUP(C845,'Límites CartaControl'!$A$7:$H$13,6,FALSE),"")</f>
        <v/>
      </c>
      <c r="I845" s="70" t="str">
        <f>IF(OR(ISBLANK(B845),ISBLANK(C845))=FALSE,VLOOKUP(C845,'Límites CartaControl'!$A$7:$H$13,7,FALSE),"")</f>
        <v/>
      </c>
      <c r="J845" s="48"/>
      <c r="K845" s="103"/>
      <c r="L845" s="83"/>
      <c r="M845" s="120"/>
    </row>
    <row r="846" spans="1:13" x14ac:dyDescent="0.25">
      <c r="A846" s="43">
        <v>836</v>
      </c>
      <c r="B846" s="78"/>
      <c r="C846" s="48"/>
      <c r="D846" s="48"/>
      <c r="E846" s="14" t="str">
        <f>IF(OR(ISBLANK(B846),ISBLANK(C846))=FALSE,VLOOKUP(C846,'Límites CartaControl'!$A$7:$H$13,2,FALSE),"")</f>
        <v/>
      </c>
      <c r="F846" s="14" t="str">
        <f>IF(OR(ISBLANK(B846),ISBLANK(C846))=FALSE,VLOOKUP(C846,'Límites CartaControl'!$A$7:$H$13,3,FALSE),"")</f>
        <v/>
      </c>
      <c r="G846" s="14" t="str">
        <f>IF(OR(ISBLANK(B846),ISBLANK(C846))=FALSE,VLOOKUP(C846,'Límites CartaControl'!$A$7:$H$13,4,FALSE),"")</f>
        <v/>
      </c>
      <c r="H846" s="14" t="str">
        <f>IF(OR(ISBLANK(B846),ISBLANK(C846))=FALSE,VLOOKUP(C846,'Límites CartaControl'!$A$7:$H$13,6,FALSE),"")</f>
        <v/>
      </c>
      <c r="I846" s="70" t="str">
        <f>IF(OR(ISBLANK(B846),ISBLANK(C846))=FALSE,VLOOKUP(C846,'Límites CartaControl'!$A$7:$H$13,7,FALSE),"")</f>
        <v/>
      </c>
      <c r="J846" s="48"/>
      <c r="K846" s="103"/>
      <c r="L846" s="83"/>
      <c r="M846" s="120"/>
    </row>
    <row r="847" spans="1:13" x14ac:dyDescent="0.25">
      <c r="A847" s="43">
        <v>837</v>
      </c>
      <c r="B847" s="78"/>
      <c r="C847" s="48"/>
      <c r="D847" s="48"/>
      <c r="E847" s="14" t="str">
        <f>IF(OR(ISBLANK(B847),ISBLANK(C847))=FALSE,VLOOKUP(C847,'Límites CartaControl'!$A$7:$H$13,2,FALSE),"")</f>
        <v/>
      </c>
      <c r="F847" s="14" t="str">
        <f>IF(OR(ISBLANK(B847),ISBLANK(C847))=FALSE,VLOOKUP(C847,'Límites CartaControl'!$A$7:$H$13,3,FALSE),"")</f>
        <v/>
      </c>
      <c r="G847" s="14" t="str">
        <f>IF(OR(ISBLANK(B847),ISBLANK(C847))=FALSE,VLOOKUP(C847,'Límites CartaControl'!$A$7:$H$13,4,FALSE),"")</f>
        <v/>
      </c>
      <c r="H847" s="14" t="str">
        <f>IF(OR(ISBLANK(B847),ISBLANK(C847))=FALSE,VLOOKUP(C847,'Límites CartaControl'!$A$7:$H$13,6,FALSE),"")</f>
        <v/>
      </c>
      <c r="I847" s="70" t="str">
        <f>IF(OR(ISBLANK(B847),ISBLANK(C847))=FALSE,VLOOKUP(C847,'Límites CartaControl'!$A$7:$H$13,7,FALSE),"")</f>
        <v/>
      </c>
      <c r="J847" s="48"/>
      <c r="K847" s="103"/>
      <c r="L847" s="83"/>
      <c r="M847" s="120"/>
    </row>
    <row r="848" spans="1:13" x14ac:dyDescent="0.25">
      <c r="A848" s="43">
        <v>838</v>
      </c>
      <c r="B848" s="78"/>
      <c r="C848" s="48"/>
      <c r="D848" s="48"/>
      <c r="E848" s="14" t="str">
        <f>IF(OR(ISBLANK(B848),ISBLANK(C848))=FALSE,VLOOKUP(C848,'Límites CartaControl'!$A$7:$H$13,2,FALSE),"")</f>
        <v/>
      </c>
      <c r="F848" s="14" t="str">
        <f>IF(OR(ISBLANK(B848),ISBLANK(C848))=FALSE,VLOOKUP(C848,'Límites CartaControl'!$A$7:$H$13,3,FALSE),"")</f>
        <v/>
      </c>
      <c r="G848" s="14" t="str">
        <f>IF(OR(ISBLANK(B848),ISBLANK(C848))=FALSE,VLOOKUP(C848,'Límites CartaControl'!$A$7:$H$13,4,FALSE),"")</f>
        <v/>
      </c>
      <c r="H848" s="14" t="str">
        <f>IF(OR(ISBLANK(B848),ISBLANK(C848))=FALSE,VLOOKUP(C848,'Límites CartaControl'!$A$7:$H$13,6,FALSE),"")</f>
        <v/>
      </c>
      <c r="I848" s="70" t="str">
        <f>IF(OR(ISBLANK(B848),ISBLANK(C848))=FALSE,VLOOKUP(C848,'Límites CartaControl'!$A$7:$H$13,7,FALSE),"")</f>
        <v/>
      </c>
      <c r="J848" s="48"/>
      <c r="K848" s="103"/>
      <c r="L848" s="83"/>
      <c r="M848" s="120"/>
    </row>
    <row r="849" spans="1:13" x14ac:dyDescent="0.25">
      <c r="A849" s="43">
        <v>839</v>
      </c>
      <c r="B849" s="78"/>
      <c r="C849" s="48"/>
      <c r="D849" s="48"/>
      <c r="E849" s="14" t="str">
        <f>IF(OR(ISBLANK(B849),ISBLANK(C849))=FALSE,VLOOKUP(C849,'Límites CartaControl'!$A$7:$H$13,2,FALSE),"")</f>
        <v/>
      </c>
      <c r="F849" s="14" t="str">
        <f>IF(OR(ISBLANK(B849),ISBLANK(C849))=FALSE,VLOOKUP(C849,'Límites CartaControl'!$A$7:$H$13,3,FALSE),"")</f>
        <v/>
      </c>
      <c r="G849" s="14" t="str">
        <f>IF(OR(ISBLANK(B849),ISBLANK(C849))=FALSE,VLOOKUP(C849,'Límites CartaControl'!$A$7:$H$13,4,FALSE),"")</f>
        <v/>
      </c>
      <c r="H849" s="14" t="str">
        <f>IF(OR(ISBLANK(B849),ISBLANK(C849))=FALSE,VLOOKUP(C849,'Límites CartaControl'!$A$7:$H$13,6,FALSE),"")</f>
        <v/>
      </c>
      <c r="I849" s="70" t="str">
        <f>IF(OR(ISBLANK(B849),ISBLANK(C849))=FALSE,VLOOKUP(C849,'Límites CartaControl'!$A$7:$H$13,7,FALSE),"")</f>
        <v/>
      </c>
      <c r="J849" s="48"/>
      <c r="K849" s="103"/>
      <c r="L849" s="83"/>
      <c r="M849" s="120"/>
    </row>
    <row r="850" spans="1:13" x14ac:dyDescent="0.25">
      <c r="A850" s="43">
        <v>840</v>
      </c>
      <c r="B850" s="78"/>
      <c r="C850" s="48"/>
      <c r="D850" s="48"/>
      <c r="E850" s="14" t="str">
        <f>IF(OR(ISBLANK(B850),ISBLANK(C850))=FALSE,VLOOKUP(C850,'Límites CartaControl'!$A$7:$H$13,2,FALSE),"")</f>
        <v/>
      </c>
      <c r="F850" s="14" t="str">
        <f>IF(OR(ISBLANK(B850),ISBLANK(C850))=FALSE,VLOOKUP(C850,'Límites CartaControl'!$A$7:$H$13,3,FALSE),"")</f>
        <v/>
      </c>
      <c r="G850" s="14" t="str">
        <f>IF(OR(ISBLANK(B850),ISBLANK(C850))=FALSE,VLOOKUP(C850,'Límites CartaControl'!$A$7:$H$13,4,FALSE),"")</f>
        <v/>
      </c>
      <c r="H850" s="14" t="str">
        <f>IF(OR(ISBLANK(B850),ISBLANK(C850))=FALSE,VLOOKUP(C850,'Límites CartaControl'!$A$7:$H$13,6,FALSE),"")</f>
        <v/>
      </c>
      <c r="I850" s="70" t="str">
        <f>IF(OR(ISBLANK(B850),ISBLANK(C850))=FALSE,VLOOKUP(C850,'Límites CartaControl'!$A$7:$H$13,7,FALSE),"")</f>
        <v/>
      </c>
      <c r="J850" s="48"/>
      <c r="K850" s="103"/>
      <c r="L850" s="83"/>
      <c r="M850" s="120"/>
    </row>
    <row r="851" spans="1:13" x14ac:dyDescent="0.25">
      <c r="A851" s="43">
        <v>841</v>
      </c>
      <c r="B851" s="78"/>
      <c r="C851" s="48"/>
      <c r="D851" s="48"/>
      <c r="E851" s="14" t="str">
        <f>IF(OR(ISBLANK(B851),ISBLANK(C851))=FALSE,VLOOKUP(C851,'Límites CartaControl'!$A$7:$H$13,2,FALSE),"")</f>
        <v/>
      </c>
      <c r="F851" s="14" t="str">
        <f>IF(OR(ISBLANK(B851),ISBLANK(C851))=FALSE,VLOOKUP(C851,'Límites CartaControl'!$A$7:$H$13,3,FALSE),"")</f>
        <v/>
      </c>
      <c r="G851" s="14" t="str">
        <f>IF(OR(ISBLANK(B851),ISBLANK(C851))=FALSE,VLOOKUP(C851,'Límites CartaControl'!$A$7:$H$13,4,FALSE),"")</f>
        <v/>
      </c>
      <c r="H851" s="14" t="str">
        <f>IF(OR(ISBLANK(B851),ISBLANK(C851))=FALSE,VLOOKUP(C851,'Límites CartaControl'!$A$7:$H$13,6,FALSE),"")</f>
        <v/>
      </c>
      <c r="I851" s="70" t="str">
        <f>IF(OR(ISBLANK(B851),ISBLANK(C851))=FALSE,VLOOKUP(C851,'Límites CartaControl'!$A$7:$H$13,7,FALSE),"")</f>
        <v/>
      </c>
      <c r="J851" s="48"/>
      <c r="K851" s="103"/>
      <c r="L851" s="83"/>
      <c r="M851" s="120"/>
    </row>
    <row r="852" spans="1:13" x14ac:dyDescent="0.25">
      <c r="A852" s="43">
        <v>842</v>
      </c>
      <c r="B852" s="78"/>
      <c r="C852" s="48"/>
      <c r="D852" s="48"/>
      <c r="E852" s="14" t="str">
        <f>IF(OR(ISBLANK(B852),ISBLANK(C852))=FALSE,VLOOKUP(C852,'Límites CartaControl'!$A$7:$H$13,2,FALSE),"")</f>
        <v/>
      </c>
      <c r="F852" s="14" t="str">
        <f>IF(OR(ISBLANK(B852),ISBLANK(C852))=FALSE,VLOOKUP(C852,'Límites CartaControl'!$A$7:$H$13,3,FALSE),"")</f>
        <v/>
      </c>
      <c r="G852" s="14" t="str">
        <f>IF(OR(ISBLANK(B852),ISBLANK(C852))=FALSE,VLOOKUP(C852,'Límites CartaControl'!$A$7:$H$13,4,FALSE),"")</f>
        <v/>
      </c>
      <c r="H852" s="14" t="str">
        <f>IF(OR(ISBLANK(B852),ISBLANK(C852))=FALSE,VLOOKUP(C852,'Límites CartaControl'!$A$7:$H$13,6,FALSE),"")</f>
        <v/>
      </c>
      <c r="I852" s="70" t="str">
        <f>IF(OR(ISBLANK(B852),ISBLANK(C852))=FALSE,VLOOKUP(C852,'Límites CartaControl'!$A$7:$H$13,7,FALSE),"")</f>
        <v/>
      </c>
      <c r="J852" s="48"/>
      <c r="K852" s="103"/>
      <c r="L852" s="83"/>
      <c r="M852" s="120"/>
    </row>
    <row r="853" spans="1:13" x14ac:dyDescent="0.25">
      <c r="A853" s="43">
        <v>843</v>
      </c>
      <c r="B853" s="78"/>
      <c r="C853" s="48"/>
      <c r="D853" s="48"/>
      <c r="E853" s="14" t="str">
        <f>IF(OR(ISBLANK(B853),ISBLANK(C853))=FALSE,VLOOKUP(C853,'Límites CartaControl'!$A$7:$H$13,2,FALSE),"")</f>
        <v/>
      </c>
      <c r="F853" s="14" t="str">
        <f>IF(OR(ISBLANK(B853),ISBLANK(C853))=FALSE,VLOOKUP(C853,'Límites CartaControl'!$A$7:$H$13,3,FALSE),"")</f>
        <v/>
      </c>
      <c r="G853" s="14" t="str">
        <f>IF(OR(ISBLANK(B853),ISBLANK(C853))=FALSE,VLOOKUP(C853,'Límites CartaControl'!$A$7:$H$13,4,FALSE),"")</f>
        <v/>
      </c>
      <c r="H853" s="14" t="str">
        <f>IF(OR(ISBLANK(B853),ISBLANK(C853))=FALSE,VLOOKUP(C853,'Límites CartaControl'!$A$7:$H$13,6,FALSE),"")</f>
        <v/>
      </c>
      <c r="I853" s="70" t="str">
        <f>IF(OR(ISBLANK(B853),ISBLANK(C853))=FALSE,VLOOKUP(C853,'Límites CartaControl'!$A$7:$H$13,7,FALSE),"")</f>
        <v/>
      </c>
      <c r="J853" s="48"/>
      <c r="K853" s="103"/>
      <c r="L853" s="83"/>
      <c r="M853" s="120"/>
    </row>
    <row r="854" spans="1:13" x14ac:dyDescent="0.25">
      <c r="A854" s="43">
        <v>844</v>
      </c>
      <c r="B854" s="78"/>
      <c r="C854" s="48"/>
      <c r="D854" s="48"/>
      <c r="E854" s="14" t="str">
        <f>IF(OR(ISBLANK(B854),ISBLANK(C854))=FALSE,VLOOKUP(C854,'Límites CartaControl'!$A$7:$H$13,2,FALSE),"")</f>
        <v/>
      </c>
      <c r="F854" s="14" t="str">
        <f>IF(OR(ISBLANK(B854),ISBLANK(C854))=FALSE,VLOOKUP(C854,'Límites CartaControl'!$A$7:$H$13,3,FALSE),"")</f>
        <v/>
      </c>
      <c r="G854" s="14" t="str">
        <f>IF(OR(ISBLANK(B854),ISBLANK(C854))=FALSE,VLOOKUP(C854,'Límites CartaControl'!$A$7:$H$13,4,FALSE),"")</f>
        <v/>
      </c>
      <c r="H854" s="14" t="str">
        <f>IF(OR(ISBLANK(B854),ISBLANK(C854))=FALSE,VLOOKUP(C854,'Límites CartaControl'!$A$7:$H$13,6,FALSE),"")</f>
        <v/>
      </c>
      <c r="I854" s="70" t="str">
        <f>IF(OR(ISBLANK(B854),ISBLANK(C854))=FALSE,VLOOKUP(C854,'Límites CartaControl'!$A$7:$H$13,7,FALSE),"")</f>
        <v/>
      </c>
      <c r="J854" s="48"/>
      <c r="K854" s="103"/>
      <c r="L854" s="83"/>
      <c r="M854" s="120"/>
    </row>
    <row r="855" spans="1:13" x14ac:dyDescent="0.25">
      <c r="A855" s="43">
        <v>845</v>
      </c>
      <c r="B855" s="78"/>
      <c r="C855" s="48"/>
      <c r="D855" s="48"/>
      <c r="E855" s="14" t="str">
        <f>IF(OR(ISBLANK(B855),ISBLANK(C855))=FALSE,VLOOKUP(C855,'Límites CartaControl'!$A$7:$H$13,2,FALSE),"")</f>
        <v/>
      </c>
      <c r="F855" s="14" t="str">
        <f>IF(OR(ISBLANK(B855),ISBLANK(C855))=FALSE,VLOOKUP(C855,'Límites CartaControl'!$A$7:$H$13,3,FALSE),"")</f>
        <v/>
      </c>
      <c r="G855" s="14" t="str">
        <f>IF(OR(ISBLANK(B855),ISBLANK(C855))=FALSE,VLOOKUP(C855,'Límites CartaControl'!$A$7:$H$13,4,FALSE),"")</f>
        <v/>
      </c>
      <c r="H855" s="14" t="str">
        <f>IF(OR(ISBLANK(B855),ISBLANK(C855))=FALSE,VLOOKUP(C855,'Límites CartaControl'!$A$7:$H$13,6,FALSE),"")</f>
        <v/>
      </c>
      <c r="I855" s="70" t="str">
        <f>IF(OR(ISBLANK(B855),ISBLANK(C855))=FALSE,VLOOKUP(C855,'Límites CartaControl'!$A$7:$H$13,7,FALSE),"")</f>
        <v/>
      </c>
      <c r="J855" s="48"/>
      <c r="K855" s="103"/>
      <c r="L855" s="83"/>
      <c r="M855" s="120"/>
    </row>
    <row r="856" spans="1:13" x14ac:dyDescent="0.25">
      <c r="A856" s="43">
        <v>846</v>
      </c>
      <c r="B856" s="78"/>
      <c r="C856" s="48"/>
      <c r="D856" s="48"/>
      <c r="E856" s="14" t="str">
        <f>IF(OR(ISBLANK(B856),ISBLANK(C856))=FALSE,VLOOKUP(C856,'Límites CartaControl'!$A$7:$H$13,2,FALSE),"")</f>
        <v/>
      </c>
      <c r="F856" s="14" t="str">
        <f>IF(OR(ISBLANK(B856),ISBLANK(C856))=FALSE,VLOOKUP(C856,'Límites CartaControl'!$A$7:$H$13,3,FALSE),"")</f>
        <v/>
      </c>
      <c r="G856" s="14" t="str">
        <f>IF(OR(ISBLANK(B856),ISBLANK(C856))=FALSE,VLOOKUP(C856,'Límites CartaControl'!$A$7:$H$13,4,FALSE),"")</f>
        <v/>
      </c>
      <c r="H856" s="14" t="str">
        <f>IF(OR(ISBLANK(B856),ISBLANK(C856))=FALSE,VLOOKUP(C856,'Límites CartaControl'!$A$7:$H$13,6,FALSE),"")</f>
        <v/>
      </c>
      <c r="I856" s="70" t="str">
        <f>IF(OR(ISBLANK(B856),ISBLANK(C856))=FALSE,VLOOKUP(C856,'Límites CartaControl'!$A$7:$H$13,7,FALSE),"")</f>
        <v/>
      </c>
      <c r="J856" s="48"/>
      <c r="K856" s="103"/>
      <c r="L856" s="83"/>
      <c r="M856" s="120"/>
    </row>
    <row r="857" spans="1:13" x14ac:dyDescent="0.25">
      <c r="A857" s="43">
        <v>847</v>
      </c>
      <c r="B857" s="78"/>
      <c r="C857" s="48"/>
      <c r="D857" s="48"/>
      <c r="E857" s="14" t="str">
        <f>IF(OR(ISBLANK(B857),ISBLANK(C857))=FALSE,VLOOKUP(C857,'Límites CartaControl'!$A$7:$H$13,2,FALSE),"")</f>
        <v/>
      </c>
      <c r="F857" s="14" t="str">
        <f>IF(OR(ISBLANK(B857),ISBLANK(C857))=FALSE,VLOOKUP(C857,'Límites CartaControl'!$A$7:$H$13,3,FALSE),"")</f>
        <v/>
      </c>
      <c r="G857" s="14" t="str">
        <f>IF(OR(ISBLANK(B857),ISBLANK(C857))=FALSE,VLOOKUP(C857,'Límites CartaControl'!$A$7:$H$13,4,FALSE),"")</f>
        <v/>
      </c>
      <c r="H857" s="14" t="str">
        <f>IF(OR(ISBLANK(B857),ISBLANK(C857))=FALSE,VLOOKUP(C857,'Límites CartaControl'!$A$7:$H$13,6,FALSE),"")</f>
        <v/>
      </c>
      <c r="I857" s="70" t="str">
        <f>IF(OR(ISBLANK(B857),ISBLANK(C857))=FALSE,VLOOKUP(C857,'Límites CartaControl'!$A$7:$H$13,7,FALSE),"")</f>
        <v/>
      </c>
      <c r="J857" s="48"/>
      <c r="K857" s="103"/>
      <c r="L857" s="83"/>
      <c r="M857" s="120"/>
    </row>
    <row r="858" spans="1:13" x14ac:dyDescent="0.25">
      <c r="A858" s="43">
        <v>848</v>
      </c>
      <c r="B858" s="78"/>
      <c r="C858" s="48"/>
      <c r="D858" s="48"/>
      <c r="E858" s="14" t="str">
        <f>IF(OR(ISBLANK(B858),ISBLANK(C858))=FALSE,VLOOKUP(C858,'Límites CartaControl'!$A$7:$H$13,2,FALSE),"")</f>
        <v/>
      </c>
      <c r="F858" s="14" t="str">
        <f>IF(OR(ISBLANK(B858),ISBLANK(C858))=FALSE,VLOOKUP(C858,'Límites CartaControl'!$A$7:$H$13,3,FALSE),"")</f>
        <v/>
      </c>
      <c r="G858" s="14" t="str">
        <f>IF(OR(ISBLANK(B858),ISBLANK(C858))=FALSE,VLOOKUP(C858,'Límites CartaControl'!$A$7:$H$13,4,FALSE),"")</f>
        <v/>
      </c>
      <c r="H858" s="14" t="str">
        <f>IF(OR(ISBLANK(B858),ISBLANK(C858))=FALSE,VLOOKUP(C858,'Límites CartaControl'!$A$7:$H$13,6,FALSE),"")</f>
        <v/>
      </c>
      <c r="I858" s="70" t="str">
        <f>IF(OR(ISBLANK(B858),ISBLANK(C858))=FALSE,VLOOKUP(C858,'Límites CartaControl'!$A$7:$H$13,7,FALSE),"")</f>
        <v/>
      </c>
      <c r="J858" s="48"/>
      <c r="K858" s="103"/>
      <c r="L858" s="83"/>
      <c r="M858" s="120"/>
    </row>
    <row r="859" spans="1:13" x14ac:dyDescent="0.25">
      <c r="A859" s="43">
        <v>849</v>
      </c>
      <c r="B859" s="78"/>
      <c r="C859" s="48"/>
      <c r="D859" s="48"/>
      <c r="E859" s="14" t="str">
        <f>IF(OR(ISBLANK(B859),ISBLANK(C859))=FALSE,VLOOKUP(C859,'Límites CartaControl'!$A$7:$H$13,2,FALSE),"")</f>
        <v/>
      </c>
      <c r="F859" s="14" t="str">
        <f>IF(OR(ISBLANK(B859),ISBLANK(C859))=FALSE,VLOOKUP(C859,'Límites CartaControl'!$A$7:$H$13,3,FALSE),"")</f>
        <v/>
      </c>
      <c r="G859" s="14" t="str">
        <f>IF(OR(ISBLANK(B859),ISBLANK(C859))=FALSE,VLOOKUP(C859,'Límites CartaControl'!$A$7:$H$13,4,FALSE),"")</f>
        <v/>
      </c>
      <c r="H859" s="14" t="str">
        <f>IF(OR(ISBLANK(B859),ISBLANK(C859))=FALSE,VLOOKUP(C859,'Límites CartaControl'!$A$7:$H$13,6,FALSE),"")</f>
        <v/>
      </c>
      <c r="I859" s="70" t="str">
        <f>IF(OR(ISBLANK(B859),ISBLANK(C859))=FALSE,VLOOKUP(C859,'Límites CartaControl'!$A$7:$H$13,7,FALSE),"")</f>
        <v/>
      </c>
      <c r="J859" s="48"/>
      <c r="K859" s="103"/>
      <c r="L859" s="83"/>
      <c r="M859" s="120"/>
    </row>
    <row r="860" spans="1:13" x14ac:dyDescent="0.25">
      <c r="A860" s="43">
        <v>850</v>
      </c>
      <c r="B860" s="78"/>
      <c r="C860" s="48"/>
      <c r="D860" s="48"/>
      <c r="E860" s="14" t="str">
        <f>IF(OR(ISBLANK(B860),ISBLANK(C860))=FALSE,VLOOKUP(C860,'Límites CartaControl'!$A$7:$H$13,2,FALSE),"")</f>
        <v/>
      </c>
      <c r="F860" s="14" t="str">
        <f>IF(OR(ISBLANK(B860),ISBLANK(C860))=FALSE,VLOOKUP(C860,'Límites CartaControl'!$A$7:$H$13,3,FALSE),"")</f>
        <v/>
      </c>
      <c r="G860" s="14" t="str">
        <f>IF(OR(ISBLANK(B860),ISBLANK(C860))=FALSE,VLOOKUP(C860,'Límites CartaControl'!$A$7:$H$13,4,FALSE),"")</f>
        <v/>
      </c>
      <c r="H860" s="14" t="str">
        <f>IF(OR(ISBLANK(B860),ISBLANK(C860))=FALSE,VLOOKUP(C860,'Límites CartaControl'!$A$7:$H$13,6,FALSE),"")</f>
        <v/>
      </c>
      <c r="I860" s="70" t="str">
        <f>IF(OR(ISBLANK(B860),ISBLANK(C860))=FALSE,VLOOKUP(C860,'Límites CartaControl'!$A$7:$H$13,7,FALSE),"")</f>
        <v/>
      </c>
      <c r="J860" s="48"/>
      <c r="K860" s="103"/>
      <c r="L860" s="83"/>
      <c r="M860" s="120"/>
    </row>
    <row r="861" spans="1:13" x14ac:dyDescent="0.25">
      <c r="A861" s="43">
        <v>851</v>
      </c>
      <c r="B861" s="78"/>
      <c r="C861" s="48"/>
      <c r="D861" s="48"/>
      <c r="E861" s="14" t="str">
        <f>IF(OR(ISBLANK(B861),ISBLANK(C861))=FALSE,VLOOKUP(C861,'Límites CartaControl'!$A$7:$H$13,2,FALSE),"")</f>
        <v/>
      </c>
      <c r="F861" s="14" t="str">
        <f>IF(OR(ISBLANK(B861),ISBLANK(C861))=FALSE,VLOOKUP(C861,'Límites CartaControl'!$A$7:$H$13,3,FALSE),"")</f>
        <v/>
      </c>
      <c r="G861" s="14" t="str">
        <f>IF(OR(ISBLANK(B861),ISBLANK(C861))=FALSE,VLOOKUP(C861,'Límites CartaControl'!$A$7:$H$13,4,FALSE),"")</f>
        <v/>
      </c>
      <c r="H861" s="14" t="str">
        <f>IF(OR(ISBLANK(B861),ISBLANK(C861))=FALSE,VLOOKUP(C861,'Límites CartaControl'!$A$7:$H$13,6,FALSE),"")</f>
        <v/>
      </c>
      <c r="I861" s="70" t="str">
        <f>IF(OR(ISBLANK(B861),ISBLANK(C861))=FALSE,VLOOKUP(C861,'Límites CartaControl'!$A$7:$H$13,7,FALSE),"")</f>
        <v/>
      </c>
      <c r="J861" s="48"/>
      <c r="K861" s="103"/>
      <c r="L861" s="83"/>
      <c r="M861" s="120"/>
    </row>
    <row r="862" spans="1:13" x14ac:dyDescent="0.25">
      <c r="A862" s="43">
        <v>852</v>
      </c>
      <c r="B862" s="78"/>
      <c r="C862" s="48"/>
      <c r="D862" s="48"/>
      <c r="E862" s="14" t="str">
        <f>IF(OR(ISBLANK(B862),ISBLANK(C862))=FALSE,VLOOKUP(C862,'Límites CartaControl'!$A$7:$H$13,2,FALSE),"")</f>
        <v/>
      </c>
      <c r="F862" s="14" t="str">
        <f>IF(OR(ISBLANK(B862),ISBLANK(C862))=FALSE,VLOOKUP(C862,'Límites CartaControl'!$A$7:$H$13,3,FALSE),"")</f>
        <v/>
      </c>
      <c r="G862" s="14" t="str">
        <f>IF(OR(ISBLANK(B862),ISBLANK(C862))=FALSE,VLOOKUP(C862,'Límites CartaControl'!$A$7:$H$13,4,FALSE),"")</f>
        <v/>
      </c>
      <c r="H862" s="14" t="str">
        <f>IF(OR(ISBLANK(B862),ISBLANK(C862))=FALSE,VLOOKUP(C862,'Límites CartaControl'!$A$7:$H$13,6,FALSE),"")</f>
        <v/>
      </c>
      <c r="I862" s="70" t="str">
        <f>IF(OR(ISBLANK(B862),ISBLANK(C862))=FALSE,VLOOKUP(C862,'Límites CartaControl'!$A$7:$H$13,7,FALSE),"")</f>
        <v/>
      </c>
      <c r="J862" s="48"/>
      <c r="K862" s="103"/>
      <c r="L862" s="83"/>
      <c r="M862" s="120"/>
    </row>
    <row r="863" spans="1:13" x14ac:dyDescent="0.25">
      <c r="A863" s="43">
        <v>853</v>
      </c>
      <c r="B863" s="78"/>
      <c r="C863" s="48"/>
      <c r="D863" s="48"/>
      <c r="E863" s="14" t="str">
        <f>IF(OR(ISBLANK(B863),ISBLANK(C863))=FALSE,VLOOKUP(C863,'Límites CartaControl'!$A$7:$H$13,2,FALSE),"")</f>
        <v/>
      </c>
      <c r="F863" s="14" t="str">
        <f>IF(OR(ISBLANK(B863),ISBLANK(C863))=FALSE,VLOOKUP(C863,'Límites CartaControl'!$A$7:$H$13,3,FALSE),"")</f>
        <v/>
      </c>
      <c r="G863" s="14" t="str">
        <f>IF(OR(ISBLANK(B863),ISBLANK(C863))=FALSE,VLOOKUP(C863,'Límites CartaControl'!$A$7:$H$13,4,FALSE),"")</f>
        <v/>
      </c>
      <c r="H863" s="14" t="str">
        <f>IF(OR(ISBLANK(B863),ISBLANK(C863))=FALSE,VLOOKUP(C863,'Límites CartaControl'!$A$7:$H$13,6,FALSE),"")</f>
        <v/>
      </c>
      <c r="I863" s="70" t="str">
        <f>IF(OR(ISBLANK(B863),ISBLANK(C863))=FALSE,VLOOKUP(C863,'Límites CartaControl'!$A$7:$H$13,7,FALSE),"")</f>
        <v/>
      </c>
      <c r="J863" s="48"/>
      <c r="K863" s="103"/>
      <c r="L863" s="83"/>
      <c r="M863" s="120"/>
    </row>
    <row r="864" spans="1:13" x14ac:dyDescent="0.25">
      <c r="A864" s="43">
        <v>854</v>
      </c>
      <c r="B864" s="78"/>
      <c r="C864" s="48"/>
      <c r="D864" s="48"/>
      <c r="E864" s="14" t="str">
        <f>IF(OR(ISBLANK(B864),ISBLANK(C864))=FALSE,VLOOKUP(C864,'Límites CartaControl'!$A$7:$H$13,2,FALSE),"")</f>
        <v/>
      </c>
      <c r="F864" s="14" t="str">
        <f>IF(OR(ISBLANK(B864),ISBLANK(C864))=FALSE,VLOOKUP(C864,'Límites CartaControl'!$A$7:$H$13,3,FALSE),"")</f>
        <v/>
      </c>
      <c r="G864" s="14" t="str">
        <f>IF(OR(ISBLANK(B864),ISBLANK(C864))=FALSE,VLOOKUP(C864,'Límites CartaControl'!$A$7:$H$13,4,FALSE),"")</f>
        <v/>
      </c>
      <c r="H864" s="14" t="str">
        <f>IF(OR(ISBLANK(B864),ISBLANK(C864))=FALSE,VLOOKUP(C864,'Límites CartaControl'!$A$7:$H$13,6,FALSE),"")</f>
        <v/>
      </c>
      <c r="I864" s="70" t="str">
        <f>IF(OR(ISBLANK(B864),ISBLANK(C864))=FALSE,VLOOKUP(C864,'Límites CartaControl'!$A$7:$H$13,7,FALSE),"")</f>
        <v/>
      </c>
      <c r="J864" s="48"/>
      <c r="K864" s="103"/>
      <c r="L864" s="83"/>
      <c r="M864" s="120"/>
    </row>
    <row r="865" spans="1:13" x14ac:dyDescent="0.25">
      <c r="A865" s="43">
        <v>855</v>
      </c>
      <c r="B865" s="78"/>
      <c r="C865" s="48"/>
      <c r="D865" s="48"/>
      <c r="E865" s="14" t="str">
        <f>IF(OR(ISBLANK(B865),ISBLANK(C865))=FALSE,VLOOKUP(C865,'Límites CartaControl'!$A$7:$H$13,2,FALSE),"")</f>
        <v/>
      </c>
      <c r="F865" s="14" t="str">
        <f>IF(OR(ISBLANK(B865),ISBLANK(C865))=FALSE,VLOOKUP(C865,'Límites CartaControl'!$A$7:$H$13,3,FALSE),"")</f>
        <v/>
      </c>
      <c r="G865" s="14" t="str">
        <f>IF(OR(ISBLANK(B865),ISBLANK(C865))=FALSE,VLOOKUP(C865,'Límites CartaControl'!$A$7:$H$13,4,FALSE),"")</f>
        <v/>
      </c>
      <c r="H865" s="14" t="str">
        <f>IF(OR(ISBLANK(B865),ISBLANK(C865))=FALSE,VLOOKUP(C865,'Límites CartaControl'!$A$7:$H$13,6,FALSE),"")</f>
        <v/>
      </c>
      <c r="I865" s="70" t="str">
        <f>IF(OR(ISBLANK(B865),ISBLANK(C865))=FALSE,VLOOKUP(C865,'Límites CartaControl'!$A$7:$H$13,7,FALSE),"")</f>
        <v/>
      </c>
      <c r="J865" s="48"/>
      <c r="K865" s="103"/>
      <c r="L865" s="83"/>
      <c r="M865" s="120"/>
    </row>
    <row r="866" spans="1:13" x14ac:dyDescent="0.25">
      <c r="A866" s="43">
        <v>856</v>
      </c>
      <c r="B866" s="78"/>
      <c r="C866" s="48"/>
      <c r="D866" s="48"/>
      <c r="E866" s="14" t="str">
        <f>IF(OR(ISBLANK(B866),ISBLANK(C866))=FALSE,VLOOKUP(C866,'Límites CartaControl'!$A$7:$H$13,2,FALSE),"")</f>
        <v/>
      </c>
      <c r="F866" s="14" t="str">
        <f>IF(OR(ISBLANK(B866),ISBLANK(C866))=FALSE,VLOOKUP(C866,'Límites CartaControl'!$A$7:$H$13,3,FALSE),"")</f>
        <v/>
      </c>
      <c r="G866" s="14" t="str">
        <f>IF(OR(ISBLANK(B866),ISBLANK(C866))=FALSE,VLOOKUP(C866,'Límites CartaControl'!$A$7:$H$13,4,FALSE),"")</f>
        <v/>
      </c>
      <c r="H866" s="14" t="str">
        <f>IF(OR(ISBLANK(B866),ISBLANK(C866))=FALSE,VLOOKUP(C866,'Límites CartaControl'!$A$7:$H$13,6,FALSE),"")</f>
        <v/>
      </c>
      <c r="I866" s="70" t="str">
        <f>IF(OR(ISBLANK(B866),ISBLANK(C866))=FALSE,VLOOKUP(C866,'Límites CartaControl'!$A$7:$H$13,7,FALSE),"")</f>
        <v/>
      </c>
      <c r="J866" s="48"/>
      <c r="K866" s="103"/>
      <c r="L866" s="83"/>
      <c r="M866" s="120"/>
    </row>
    <row r="867" spans="1:13" x14ac:dyDescent="0.25">
      <c r="A867" s="43">
        <v>857</v>
      </c>
      <c r="B867" s="78"/>
      <c r="C867" s="48"/>
      <c r="D867" s="48"/>
      <c r="E867" s="14" t="str">
        <f>IF(OR(ISBLANK(B867),ISBLANK(C867))=FALSE,VLOOKUP(C867,'Límites CartaControl'!$A$7:$H$13,2,FALSE),"")</f>
        <v/>
      </c>
      <c r="F867" s="14" t="str">
        <f>IF(OR(ISBLANK(B867),ISBLANK(C867))=FALSE,VLOOKUP(C867,'Límites CartaControl'!$A$7:$H$13,3,FALSE),"")</f>
        <v/>
      </c>
      <c r="G867" s="14" t="str">
        <f>IF(OR(ISBLANK(B867),ISBLANK(C867))=FALSE,VLOOKUP(C867,'Límites CartaControl'!$A$7:$H$13,4,FALSE),"")</f>
        <v/>
      </c>
      <c r="H867" s="14" t="str">
        <f>IF(OR(ISBLANK(B867),ISBLANK(C867))=FALSE,VLOOKUP(C867,'Límites CartaControl'!$A$7:$H$13,6,FALSE),"")</f>
        <v/>
      </c>
      <c r="I867" s="70" t="str">
        <f>IF(OR(ISBLANK(B867),ISBLANK(C867))=FALSE,VLOOKUP(C867,'Límites CartaControl'!$A$7:$H$13,7,FALSE),"")</f>
        <v/>
      </c>
      <c r="J867" s="48"/>
      <c r="K867" s="103"/>
      <c r="L867" s="83"/>
      <c r="M867" s="120"/>
    </row>
    <row r="868" spans="1:13" x14ac:dyDescent="0.25">
      <c r="A868" s="43">
        <v>858</v>
      </c>
      <c r="B868" s="78"/>
      <c r="C868" s="48"/>
      <c r="D868" s="48"/>
      <c r="E868" s="14" t="str">
        <f>IF(OR(ISBLANK(B868),ISBLANK(C868))=FALSE,VLOOKUP(C868,'Límites CartaControl'!$A$7:$H$13,2,FALSE),"")</f>
        <v/>
      </c>
      <c r="F868" s="14" t="str">
        <f>IF(OR(ISBLANK(B868),ISBLANK(C868))=FALSE,VLOOKUP(C868,'Límites CartaControl'!$A$7:$H$13,3,FALSE),"")</f>
        <v/>
      </c>
      <c r="G868" s="14" t="str">
        <f>IF(OR(ISBLANK(B868),ISBLANK(C868))=FALSE,VLOOKUP(C868,'Límites CartaControl'!$A$7:$H$13,4,FALSE),"")</f>
        <v/>
      </c>
      <c r="H868" s="14" t="str">
        <f>IF(OR(ISBLANK(B868),ISBLANK(C868))=FALSE,VLOOKUP(C868,'Límites CartaControl'!$A$7:$H$13,6,FALSE),"")</f>
        <v/>
      </c>
      <c r="I868" s="70" t="str">
        <f>IF(OR(ISBLANK(B868),ISBLANK(C868))=FALSE,VLOOKUP(C868,'Límites CartaControl'!$A$7:$H$13,7,FALSE),"")</f>
        <v/>
      </c>
      <c r="J868" s="48"/>
      <c r="K868" s="103"/>
      <c r="L868" s="83"/>
      <c r="M868" s="120"/>
    </row>
    <row r="869" spans="1:13" x14ac:dyDescent="0.25">
      <c r="A869" s="43">
        <v>859</v>
      </c>
      <c r="B869" s="78"/>
      <c r="C869" s="48"/>
      <c r="D869" s="48"/>
      <c r="E869" s="14" t="str">
        <f>IF(OR(ISBLANK(B869),ISBLANK(C869))=FALSE,VLOOKUP(C869,'Límites CartaControl'!$A$7:$H$13,2,FALSE),"")</f>
        <v/>
      </c>
      <c r="F869" s="14" t="str">
        <f>IF(OR(ISBLANK(B869),ISBLANK(C869))=FALSE,VLOOKUP(C869,'Límites CartaControl'!$A$7:$H$13,3,FALSE),"")</f>
        <v/>
      </c>
      <c r="G869" s="14" t="str">
        <f>IF(OR(ISBLANK(B869),ISBLANK(C869))=FALSE,VLOOKUP(C869,'Límites CartaControl'!$A$7:$H$13,4,FALSE),"")</f>
        <v/>
      </c>
      <c r="H869" s="14" t="str">
        <f>IF(OR(ISBLANK(B869),ISBLANK(C869))=FALSE,VLOOKUP(C869,'Límites CartaControl'!$A$7:$H$13,6,FALSE),"")</f>
        <v/>
      </c>
      <c r="I869" s="70" t="str">
        <f>IF(OR(ISBLANK(B869),ISBLANK(C869))=FALSE,VLOOKUP(C869,'Límites CartaControl'!$A$7:$H$13,7,FALSE),"")</f>
        <v/>
      </c>
      <c r="J869" s="48"/>
      <c r="K869" s="103"/>
      <c r="L869" s="83"/>
      <c r="M869" s="120"/>
    </row>
    <row r="870" spans="1:13" x14ac:dyDescent="0.25">
      <c r="A870" s="43">
        <v>860</v>
      </c>
      <c r="B870" s="78"/>
      <c r="C870" s="48"/>
      <c r="D870" s="48"/>
      <c r="E870" s="14" t="str">
        <f>IF(OR(ISBLANK(B870),ISBLANK(C870))=FALSE,VLOOKUP(C870,'Límites CartaControl'!$A$7:$H$13,2,FALSE),"")</f>
        <v/>
      </c>
      <c r="F870" s="14" t="str">
        <f>IF(OR(ISBLANK(B870),ISBLANK(C870))=FALSE,VLOOKUP(C870,'Límites CartaControl'!$A$7:$H$13,3,FALSE),"")</f>
        <v/>
      </c>
      <c r="G870" s="14" t="str">
        <f>IF(OR(ISBLANK(B870),ISBLANK(C870))=FALSE,VLOOKUP(C870,'Límites CartaControl'!$A$7:$H$13,4,FALSE),"")</f>
        <v/>
      </c>
      <c r="H870" s="14" t="str">
        <f>IF(OR(ISBLANK(B870),ISBLANK(C870))=FALSE,VLOOKUP(C870,'Límites CartaControl'!$A$7:$H$13,6,FALSE),"")</f>
        <v/>
      </c>
      <c r="I870" s="70" t="str">
        <f>IF(OR(ISBLANK(B870),ISBLANK(C870))=FALSE,VLOOKUP(C870,'Límites CartaControl'!$A$7:$H$13,7,FALSE),"")</f>
        <v/>
      </c>
      <c r="J870" s="48"/>
      <c r="K870" s="103"/>
      <c r="L870" s="83"/>
      <c r="M870" s="120"/>
    </row>
    <row r="871" spans="1:13" x14ac:dyDescent="0.25">
      <c r="A871" s="43">
        <v>861</v>
      </c>
      <c r="B871" s="78"/>
      <c r="C871" s="48"/>
      <c r="D871" s="48"/>
      <c r="E871" s="14" t="str">
        <f>IF(OR(ISBLANK(B871),ISBLANK(C871))=FALSE,VLOOKUP(C871,'Límites CartaControl'!$A$7:$H$13,2,FALSE),"")</f>
        <v/>
      </c>
      <c r="F871" s="14" t="str">
        <f>IF(OR(ISBLANK(B871),ISBLANK(C871))=FALSE,VLOOKUP(C871,'Límites CartaControl'!$A$7:$H$13,3,FALSE),"")</f>
        <v/>
      </c>
      <c r="G871" s="14" t="str">
        <f>IF(OR(ISBLANK(B871),ISBLANK(C871))=FALSE,VLOOKUP(C871,'Límites CartaControl'!$A$7:$H$13,4,FALSE),"")</f>
        <v/>
      </c>
      <c r="H871" s="14" t="str">
        <f>IF(OR(ISBLANK(B871),ISBLANK(C871))=FALSE,VLOOKUP(C871,'Límites CartaControl'!$A$7:$H$13,6,FALSE),"")</f>
        <v/>
      </c>
      <c r="I871" s="70" t="str">
        <f>IF(OR(ISBLANK(B871),ISBLANK(C871))=FALSE,VLOOKUP(C871,'Límites CartaControl'!$A$7:$H$13,7,FALSE),"")</f>
        <v/>
      </c>
      <c r="J871" s="48"/>
      <c r="K871" s="103"/>
      <c r="L871" s="83"/>
      <c r="M871" s="120"/>
    </row>
    <row r="872" spans="1:13" x14ac:dyDescent="0.25">
      <c r="A872" s="43">
        <v>862</v>
      </c>
      <c r="B872" s="78"/>
      <c r="C872" s="48"/>
      <c r="D872" s="48"/>
      <c r="E872" s="14" t="str">
        <f>IF(OR(ISBLANK(B872),ISBLANK(C872))=FALSE,VLOOKUP(C872,'Límites CartaControl'!$A$7:$H$13,2,FALSE),"")</f>
        <v/>
      </c>
      <c r="F872" s="14" t="str">
        <f>IF(OR(ISBLANK(B872),ISBLANK(C872))=FALSE,VLOOKUP(C872,'Límites CartaControl'!$A$7:$H$13,3,FALSE),"")</f>
        <v/>
      </c>
      <c r="G872" s="14" t="str">
        <f>IF(OR(ISBLANK(B872),ISBLANK(C872))=FALSE,VLOOKUP(C872,'Límites CartaControl'!$A$7:$H$13,4,FALSE),"")</f>
        <v/>
      </c>
      <c r="H872" s="14" t="str">
        <f>IF(OR(ISBLANK(B872),ISBLANK(C872))=FALSE,VLOOKUP(C872,'Límites CartaControl'!$A$7:$H$13,6,FALSE),"")</f>
        <v/>
      </c>
      <c r="I872" s="70" t="str">
        <f>IF(OR(ISBLANK(B872),ISBLANK(C872))=FALSE,VLOOKUP(C872,'Límites CartaControl'!$A$7:$H$13,7,FALSE),"")</f>
        <v/>
      </c>
      <c r="J872" s="48"/>
      <c r="K872" s="103"/>
      <c r="L872" s="83"/>
      <c r="M872" s="120"/>
    </row>
    <row r="873" spans="1:13" x14ac:dyDescent="0.25">
      <c r="A873" s="43">
        <v>863</v>
      </c>
      <c r="B873" s="78"/>
      <c r="C873" s="48"/>
      <c r="D873" s="48"/>
      <c r="E873" s="14" t="str">
        <f>IF(OR(ISBLANK(B873),ISBLANK(C873))=FALSE,VLOOKUP(C873,'Límites CartaControl'!$A$7:$H$13,2,FALSE),"")</f>
        <v/>
      </c>
      <c r="F873" s="14" t="str">
        <f>IF(OR(ISBLANK(B873),ISBLANK(C873))=FALSE,VLOOKUP(C873,'Límites CartaControl'!$A$7:$H$13,3,FALSE),"")</f>
        <v/>
      </c>
      <c r="G873" s="14" t="str">
        <f>IF(OR(ISBLANK(B873),ISBLANK(C873))=FALSE,VLOOKUP(C873,'Límites CartaControl'!$A$7:$H$13,4,FALSE),"")</f>
        <v/>
      </c>
      <c r="H873" s="14" t="str">
        <f>IF(OR(ISBLANK(B873),ISBLANK(C873))=FALSE,VLOOKUP(C873,'Límites CartaControl'!$A$7:$H$13,6,FALSE),"")</f>
        <v/>
      </c>
      <c r="I873" s="70" t="str">
        <f>IF(OR(ISBLANK(B873),ISBLANK(C873))=FALSE,VLOOKUP(C873,'Límites CartaControl'!$A$7:$H$13,7,FALSE),"")</f>
        <v/>
      </c>
      <c r="J873" s="48"/>
      <c r="K873" s="103"/>
      <c r="L873" s="83"/>
      <c r="M873" s="120"/>
    </row>
    <row r="874" spans="1:13" x14ac:dyDescent="0.25">
      <c r="A874" s="43">
        <v>864</v>
      </c>
      <c r="B874" s="78"/>
      <c r="C874" s="48"/>
      <c r="D874" s="48"/>
      <c r="E874" s="14" t="str">
        <f>IF(OR(ISBLANK(B874),ISBLANK(C874))=FALSE,VLOOKUP(C874,'Límites CartaControl'!$A$7:$H$13,2,FALSE),"")</f>
        <v/>
      </c>
      <c r="F874" s="14" t="str">
        <f>IF(OR(ISBLANK(B874),ISBLANK(C874))=FALSE,VLOOKUP(C874,'Límites CartaControl'!$A$7:$H$13,3,FALSE),"")</f>
        <v/>
      </c>
      <c r="G874" s="14" t="str">
        <f>IF(OR(ISBLANK(B874),ISBLANK(C874))=FALSE,VLOOKUP(C874,'Límites CartaControl'!$A$7:$H$13,4,FALSE),"")</f>
        <v/>
      </c>
      <c r="H874" s="14" t="str">
        <f>IF(OR(ISBLANK(B874),ISBLANK(C874))=FALSE,VLOOKUP(C874,'Límites CartaControl'!$A$7:$H$13,6,FALSE),"")</f>
        <v/>
      </c>
      <c r="I874" s="70" t="str">
        <f>IF(OR(ISBLANK(B874),ISBLANK(C874))=FALSE,VLOOKUP(C874,'Límites CartaControl'!$A$7:$H$13,7,FALSE),"")</f>
        <v/>
      </c>
      <c r="J874" s="48"/>
      <c r="K874" s="103"/>
      <c r="L874" s="83"/>
      <c r="M874" s="120"/>
    </row>
    <row r="875" spans="1:13" x14ac:dyDescent="0.25">
      <c r="A875" s="43">
        <v>865</v>
      </c>
      <c r="B875" s="78"/>
      <c r="C875" s="48"/>
      <c r="D875" s="48"/>
      <c r="E875" s="14" t="str">
        <f>IF(OR(ISBLANK(B875),ISBLANK(C875))=FALSE,VLOOKUP(C875,'Límites CartaControl'!$A$7:$H$13,2,FALSE),"")</f>
        <v/>
      </c>
      <c r="F875" s="14" t="str">
        <f>IF(OR(ISBLANK(B875),ISBLANK(C875))=FALSE,VLOOKUP(C875,'Límites CartaControl'!$A$7:$H$13,3,FALSE),"")</f>
        <v/>
      </c>
      <c r="G875" s="14" t="str">
        <f>IF(OR(ISBLANK(B875),ISBLANK(C875))=FALSE,VLOOKUP(C875,'Límites CartaControl'!$A$7:$H$13,4,FALSE),"")</f>
        <v/>
      </c>
      <c r="H875" s="14" t="str">
        <f>IF(OR(ISBLANK(B875),ISBLANK(C875))=FALSE,VLOOKUP(C875,'Límites CartaControl'!$A$7:$H$13,6,FALSE),"")</f>
        <v/>
      </c>
      <c r="I875" s="70" t="str">
        <f>IF(OR(ISBLANK(B875),ISBLANK(C875))=FALSE,VLOOKUP(C875,'Límites CartaControl'!$A$7:$H$13,7,FALSE),"")</f>
        <v/>
      </c>
      <c r="J875" s="48"/>
      <c r="K875" s="103"/>
      <c r="L875" s="83"/>
      <c r="M875" s="120"/>
    </row>
    <row r="876" spans="1:13" x14ac:dyDescent="0.25">
      <c r="A876" s="43">
        <v>866</v>
      </c>
      <c r="B876" s="78"/>
      <c r="C876" s="48"/>
      <c r="D876" s="48"/>
      <c r="E876" s="14" t="str">
        <f>IF(OR(ISBLANK(B876),ISBLANK(C876))=FALSE,VLOOKUP(C876,'Límites CartaControl'!$A$7:$H$13,2,FALSE),"")</f>
        <v/>
      </c>
      <c r="F876" s="14" t="str">
        <f>IF(OR(ISBLANK(B876),ISBLANK(C876))=FALSE,VLOOKUP(C876,'Límites CartaControl'!$A$7:$H$13,3,FALSE),"")</f>
        <v/>
      </c>
      <c r="G876" s="14" t="str">
        <f>IF(OR(ISBLANK(B876),ISBLANK(C876))=FALSE,VLOOKUP(C876,'Límites CartaControl'!$A$7:$H$13,4,FALSE),"")</f>
        <v/>
      </c>
      <c r="H876" s="14" t="str">
        <f>IF(OR(ISBLANK(B876),ISBLANK(C876))=FALSE,VLOOKUP(C876,'Límites CartaControl'!$A$7:$H$13,6,FALSE),"")</f>
        <v/>
      </c>
      <c r="I876" s="70" t="str">
        <f>IF(OR(ISBLANK(B876),ISBLANK(C876))=FALSE,VLOOKUP(C876,'Límites CartaControl'!$A$7:$H$13,7,FALSE),"")</f>
        <v/>
      </c>
      <c r="J876" s="48"/>
      <c r="K876" s="103"/>
      <c r="L876" s="83"/>
      <c r="M876" s="120"/>
    </row>
    <row r="877" spans="1:13" x14ac:dyDescent="0.25">
      <c r="A877" s="43">
        <v>867</v>
      </c>
      <c r="B877" s="78"/>
      <c r="C877" s="48"/>
      <c r="D877" s="48"/>
      <c r="E877" s="14" t="str">
        <f>IF(OR(ISBLANK(B877),ISBLANK(C877))=FALSE,VLOOKUP(C877,'Límites CartaControl'!$A$7:$H$13,2,FALSE),"")</f>
        <v/>
      </c>
      <c r="F877" s="14" t="str">
        <f>IF(OR(ISBLANK(B877),ISBLANK(C877))=FALSE,VLOOKUP(C877,'Límites CartaControl'!$A$7:$H$13,3,FALSE),"")</f>
        <v/>
      </c>
      <c r="G877" s="14" t="str">
        <f>IF(OR(ISBLANK(B877),ISBLANK(C877))=FALSE,VLOOKUP(C877,'Límites CartaControl'!$A$7:$H$13,4,FALSE),"")</f>
        <v/>
      </c>
      <c r="H877" s="14" t="str">
        <f>IF(OR(ISBLANK(B877),ISBLANK(C877))=FALSE,VLOOKUP(C877,'Límites CartaControl'!$A$7:$H$13,6,FALSE),"")</f>
        <v/>
      </c>
      <c r="I877" s="70" t="str">
        <f>IF(OR(ISBLANK(B877),ISBLANK(C877))=FALSE,VLOOKUP(C877,'Límites CartaControl'!$A$7:$H$13,7,FALSE),"")</f>
        <v/>
      </c>
      <c r="J877" s="48"/>
      <c r="K877" s="103"/>
      <c r="L877" s="83"/>
      <c r="M877" s="120"/>
    </row>
    <row r="878" spans="1:13" x14ac:dyDescent="0.25">
      <c r="A878" s="43">
        <v>868</v>
      </c>
      <c r="B878" s="78"/>
      <c r="C878" s="48"/>
      <c r="D878" s="48"/>
      <c r="E878" s="14" t="str">
        <f>IF(OR(ISBLANK(B878),ISBLANK(C878))=FALSE,VLOOKUP(C878,'Límites CartaControl'!$A$7:$H$13,2,FALSE),"")</f>
        <v/>
      </c>
      <c r="F878" s="14" t="str">
        <f>IF(OR(ISBLANK(B878),ISBLANK(C878))=FALSE,VLOOKUP(C878,'Límites CartaControl'!$A$7:$H$13,3,FALSE),"")</f>
        <v/>
      </c>
      <c r="G878" s="14" t="str">
        <f>IF(OR(ISBLANK(B878),ISBLANK(C878))=FALSE,VLOOKUP(C878,'Límites CartaControl'!$A$7:$H$13,4,FALSE),"")</f>
        <v/>
      </c>
      <c r="H878" s="14" t="str">
        <f>IF(OR(ISBLANK(B878),ISBLANK(C878))=FALSE,VLOOKUP(C878,'Límites CartaControl'!$A$7:$H$13,6,FALSE),"")</f>
        <v/>
      </c>
      <c r="I878" s="70" t="str">
        <f>IF(OR(ISBLANK(B878),ISBLANK(C878))=FALSE,VLOOKUP(C878,'Límites CartaControl'!$A$7:$H$13,7,FALSE),"")</f>
        <v/>
      </c>
      <c r="J878" s="48"/>
      <c r="K878" s="103"/>
      <c r="L878" s="83"/>
      <c r="M878" s="120"/>
    </row>
    <row r="879" spans="1:13" x14ac:dyDescent="0.25">
      <c r="A879" s="43">
        <v>869</v>
      </c>
      <c r="B879" s="78"/>
      <c r="C879" s="48"/>
      <c r="D879" s="48"/>
      <c r="E879" s="14" t="str">
        <f>IF(OR(ISBLANK(B879),ISBLANK(C879))=FALSE,VLOOKUP(C879,'Límites CartaControl'!$A$7:$H$13,2,FALSE),"")</f>
        <v/>
      </c>
      <c r="F879" s="14" t="str">
        <f>IF(OR(ISBLANK(B879),ISBLANK(C879))=FALSE,VLOOKUP(C879,'Límites CartaControl'!$A$7:$H$13,3,FALSE),"")</f>
        <v/>
      </c>
      <c r="G879" s="14" t="str">
        <f>IF(OR(ISBLANK(B879),ISBLANK(C879))=FALSE,VLOOKUP(C879,'Límites CartaControl'!$A$7:$H$13,4,FALSE),"")</f>
        <v/>
      </c>
      <c r="H879" s="14" t="str">
        <f>IF(OR(ISBLANK(B879),ISBLANK(C879))=FALSE,VLOOKUP(C879,'Límites CartaControl'!$A$7:$H$13,6,FALSE),"")</f>
        <v/>
      </c>
      <c r="I879" s="70" t="str">
        <f>IF(OR(ISBLANK(B879),ISBLANK(C879))=FALSE,VLOOKUP(C879,'Límites CartaControl'!$A$7:$H$13,7,FALSE),"")</f>
        <v/>
      </c>
      <c r="J879" s="48"/>
      <c r="K879" s="103"/>
      <c r="L879" s="83"/>
      <c r="M879" s="120"/>
    </row>
    <row r="880" spans="1:13" x14ac:dyDescent="0.25">
      <c r="A880" s="43">
        <v>870</v>
      </c>
      <c r="B880" s="78"/>
      <c r="C880" s="48"/>
      <c r="D880" s="48"/>
      <c r="E880" s="14" t="str">
        <f>IF(OR(ISBLANK(B880),ISBLANK(C880))=FALSE,VLOOKUP(C880,'Límites CartaControl'!$A$7:$H$13,2,FALSE),"")</f>
        <v/>
      </c>
      <c r="F880" s="14" t="str">
        <f>IF(OR(ISBLANK(B880),ISBLANK(C880))=FALSE,VLOOKUP(C880,'Límites CartaControl'!$A$7:$H$13,3,FALSE),"")</f>
        <v/>
      </c>
      <c r="G880" s="14" t="str">
        <f>IF(OR(ISBLANK(B880),ISBLANK(C880))=FALSE,VLOOKUP(C880,'Límites CartaControl'!$A$7:$H$13,4,FALSE),"")</f>
        <v/>
      </c>
      <c r="H880" s="14" t="str">
        <f>IF(OR(ISBLANK(B880),ISBLANK(C880))=FALSE,VLOOKUP(C880,'Límites CartaControl'!$A$7:$H$13,6,FALSE),"")</f>
        <v/>
      </c>
      <c r="I880" s="70" t="str">
        <f>IF(OR(ISBLANK(B880),ISBLANK(C880))=FALSE,VLOOKUP(C880,'Límites CartaControl'!$A$7:$H$13,7,FALSE),"")</f>
        <v/>
      </c>
      <c r="J880" s="48"/>
      <c r="K880" s="103"/>
      <c r="L880" s="83"/>
      <c r="M880" s="120"/>
    </row>
    <row r="881" spans="1:13" x14ac:dyDescent="0.25">
      <c r="A881" s="43">
        <v>871</v>
      </c>
      <c r="B881" s="78"/>
      <c r="C881" s="48"/>
      <c r="D881" s="48"/>
      <c r="E881" s="14" t="str">
        <f>IF(OR(ISBLANK(B881),ISBLANK(C881))=FALSE,VLOOKUP(C881,'Límites CartaControl'!$A$7:$H$13,2,FALSE),"")</f>
        <v/>
      </c>
      <c r="F881" s="14" t="str">
        <f>IF(OR(ISBLANK(B881),ISBLANK(C881))=FALSE,VLOOKUP(C881,'Límites CartaControl'!$A$7:$H$13,3,FALSE),"")</f>
        <v/>
      </c>
      <c r="G881" s="14" t="str">
        <f>IF(OR(ISBLANK(B881),ISBLANK(C881))=FALSE,VLOOKUP(C881,'Límites CartaControl'!$A$7:$H$13,4,FALSE),"")</f>
        <v/>
      </c>
      <c r="H881" s="14" t="str">
        <f>IF(OR(ISBLANK(B881),ISBLANK(C881))=FALSE,VLOOKUP(C881,'Límites CartaControl'!$A$7:$H$13,6,FALSE),"")</f>
        <v/>
      </c>
      <c r="I881" s="70" t="str">
        <f>IF(OR(ISBLANK(B881),ISBLANK(C881))=FALSE,VLOOKUP(C881,'Límites CartaControl'!$A$7:$H$13,7,FALSE),"")</f>
        <v/>
      </c>
      <c r="J881" s="48"/>
      <c r="K881" s="103"/>
      <c r="L881" s="83"/>
      <c r="M881" s="120"/>
    </row>
    <row r="882" spans="1:13" x14ac:dyDescent="0.25">
      <c r="A882" s="43">
        <v>872</v>
      </c>
      <c r="B882" s="78"/>
      <c r="C882" s="48"/>
      <c r="D882" s="48"/>
      <c r="E882" s="14" t="str">
        <f>IF(OR(ISBLANK(B882),ISBLANK(C882))=FALSE,VLOOKUP(C882,'Límites CartaControl'!$A$7:$H$13,2,FALSE),"")</f>
        <v/>
      </c>
      <c r="F882" s="14" t="str">
        <f>IF(OR(ISBLANK(B882),ISBLANK(C882))=FALSE,VLOOKUP(C882,'Límites CartaControl'!$A$7:$H$13,3,FALSE),"")</f>
        <v/>
      </c>
      <c r="G882" s="14" t="str">
        <f>IF(OR(ISBLANK(B882),ISBLANK(C882))=FALSE,VLOOKUP(C882,'Límites CartaControl'!$A$7:$H$13,4,FALSE),"")</f>
        <v/>
      </c>
      <c r="H882" s="14" t="str">
        <f>IF(OR(ISBLANK(B882),ISBLANK(C882))=FALSE,VLOOKUP(C882,'Límites CartaControl'!$A$7:$H$13,6,FALSE),"")</f>
        <v/>
      </c>
      <c r="I882" s="70" t="str">
        <f>IF(OR(ISBLANK(B882),ISBLANK(C882))=FALSE,VLOOKUP(C882,'Límites CartaControl'!$A$7:$H$13,7,FALSE),"")</f>
        <v/>
      </c>
      <c r="J882" s="48"/>
      <c r="K882" s="103"/>
      <c r="L882" s="83"/>
      <c r="M882" s="120"/>
    </row>
    <row r="883" spans="1:13" x14ac:dyDescent="0.25">
      <c r="A883" s="43">
        <v>873</v>
      </c>
      <c r="B883" s="78"/>
      <c r="C883" s="48"/>
      <c r="D883" s="48"/>
      <c r="E883" s="14" t="str">
        <f>IF(OR(ISBLANK(B883),ISBLANK(C883))=FALSE,VLOOKUP(C883,'Límites CartaControl'!$A$7:$H$13,2,FALSE),"")</f>
        <v/>
      </c>
      <c r="F883" s="14" t="str">
        <f>IF(OR(ISBLANK(B883),ISBLANK(C883))=FALSE,VLOOKUP(C883,'Límites CartaControl'!$A$7:$H$13,3,FALSE),"")</f>
        <v/>
      </c>
      <c r="G883" s="14" t="str">
        <f>IF(OR(ISBLANK(B883),ISBLANK(C883))=FALSE,VLOOKUP(C883,'Límites CartaControl'!$A$7:$H$13,4,FALSE),"")</f>
        <v/>
      </c>
      <c r="H883" s="14" t="str">
        <f>IF(OR(ISBLANK(B883),ISBLANK(C883))=FALSE,VLOOKUP(C883,'Límites CartaControl'!$A$7:$H$13,6,FALSE),"")</f>
        <v/>
      </c>
      <c r="I883" s="70" t="str">
        <f>IF(OR(ISBLANK(B883),ISBLANK(C883))=FALSE,VLOOKUP(C883,'Límites CartaControl'!$A$7:$H$13,7,FALSE),"")</f>
        <v/>
      </c>
      <c r="J883" s="48"/>
      <c r="K883" s="103"/>
      <c r="L883" s="83"/>
      <c r="M883" s="120"/>
    </row>
    <row r="884" spans="1:13" x14ac:dyDescent="0.25">
      <c r="A884" s="43">
        <v>874</v>
      </c>
      <c r="B884" s="78"/>
      <c r="C884" s="48"/>
      <c r="D884" s="48"/>
      <c r="E884" s="14" t="str">
        <f>IF(OR(ISBLANK(B884),ISBLANK(C884))=FALSE,VLOOKUP(C884,'Límites CartaControl'!$A$7:$H$13,2,FALSE),"")</f>
        <v/>
      </c>
      <c r="F884" s="14" t="str">
        <f>IF(OR(ISBLANK(B884),ISBLANK(C884))=FALSE,VLOOKUP(C884,'Límites CartaControl'!$A$7:$H$13,3,FALSE),"")</f>
        <v/>
      </c>
      <c r="G884" s="14" t="str">
        <f>IF(OR(ISBLANK(B884),ISBLANK(C884))=FALSE,VLOOKUP(C884,'Límites CartaControl'!$A$7:$H$13,4,FALSE),"")</f>
        <v/>
      </c>
      <c r="H884" s="14" t="str">
        <f>IF(OR(ISBLANK(B884),ISBLANK(C884))=FALSE,VLOOKUP(C884,'Límites CartaControl'!$A$7:$H$13,6,FALSE),"")</f>
        <v/>
      </c>
      <c r="I884" s="70" t="str">
        <f>IF(OR(ISBLANK(B884),ISBLANK(C884))=FALSE,VLOOKUP(C884,'Límites CartaControl'!$A$7:$H$13,7,FALSE),"")</f>
        <v/>
      </c>
      <c r="J884" s="48"/>
      <c r="K884" s="103"/>
      <c r="L884" s="83"/>
      <c r="M884" s="120"/>
    </row>
    <row r="885" spans="1:13" x14ac:dyDescent="0.25">
      <c r="A885" s="43">
        <v>875</v>
      </c>
      <c r="B885" s="78"/>
      <c r="C885" s="48"/>
      <c r="D885" s="48"/>
      <c r="E885" s="14" t="str">
        <f>IF(OR(ISBLANK(B885),ISBLANK(C885))=FALSE,VLOOKUP(C885,'Límites CartaControl'!$A$7:$H$13,2,FALSE),"")</f>
        <v/>
      </c>
      <c r="F885" s="14" t="str">
        <f>IF(OR(ISBLANK(B885),ISBLANK(C885))=FALSE,VLOOKUP(C885,'Límites CartaControl'!$A$7:$H$13,3,FALSE),"")</f>
        <v/>
      </c>
      <c r="G885" s="14" t="str">
        <f>IF(OR(ISBLANK(B885),ISBLANK(C885))=FALSE,VLOOKUP(C885,'Límites CartaControl'!$A$7:$H$13,4,FALSE),"")</f>
        <v/>
      </c>
      <c r="H885" s="14" t="str">
        <f>IF(OR(ISBLANK(B885),ISBLANK(C885))=FALSE,VLOOKUP(C885,'Límites CartaControl'!$A$7:$H$13,6,FALSE),"")</f>
        <v/>
      </c>
      <c r="I885" s="70" t="str">
        <f>IF(OR(ISBLANK(B885),ISBLANK(C885))=FALSE,VLOOKUP(C885,'Límites CartaControl'!$A$7:$H$13,7,FALSE),"")</f>
        <v/>
      </c>
      <c r="J885" s="48"/>
      <c r="K885" s="103"/>
      <c r="L885" s="83"/>
      <c r="M885" s="120"/>
    </row>
    <row r="886" spans="1:13" x14ac:dyDescent="0.25">
      <c r="A886" s="43">
        <v>876</v>
      </c>
      <c r="B886" s="78"/>
      <c r="C886" s="48"/>
      <c r="D886" s="48"/>
      <c r="E886" s="14" t="str">
        <f>IF(OR(ISBLANK(B886),ISBLANK(C886))=FALSE,VLOOKUP(C886,'Límites CartaControl'!$A$7:$H$13,2,FALSE),"")</f>
        <v/>
      </c>
      <c r="F886" s="14" t="str">
        <f>IF(OR(ISBLANK(B886),ISBLANK(C886))=FALSE,VLOOKUP(C886,'Límites CartaControl'!$A$7:$H$13,3,FALSE),"")</f>
        <v/>
      </c>
      <c r="G886" s="14" t="str">
        <f>IF(OR(ISBLANK(B886),ISBLANK(C886))=FALSE,VLOOKUP(C886,'Límites CartaControl'!$A$7:$H$13,4,FALSE),"")</f>
        <v/>
      </c>
      <c r="H886" s="14" t="str">
        <f>IF(OR(ISBLANK(B886),ISBLANK(C886))=FALSE,VLOOKUP(C886,'Límites CartaControl'!$A$7:$H$13,6,FALSE),"")</f>
        <v/>
      </c>
      <c r="I886" s="70" t="str">
        <f>IF(OR(ISBLANK(B886),ISBLANK(C886))=FALSE,VLOOKUP(C886,'Límites CartaControl'!$A$7:$H$13,7,FALSE),"")</f>
        <v/>
      </c>
      <c r="J886" s="48"/>
      <c r="K886" s="103"/>
      <c r="L886" s="83"/>
      <c r="M886" s="120"/>
    </row>
    <row r="887" spans="1:13" x14ac:dyDescent="0.25">
      <c r="A887" s="43">
        <v>877</v>
      </c>
      <c r="B887" s="78"/>
      <c r="C887" s="48"/>
      <c r="D887" s="48"/>
      <c r="E887" s="14" t="str">
        <f>IF(OR(ISBLANK(B887),ISBLANK(C887))=FALSE,VLOOKUP(C887,'Límites CartaControl'!$A$7:$H$13,2,FALSE),"")</f>
        <v/>
      </c>
      <c r="F887" s="14" t="str">
        <f>IF(OR(ISBLANK(B887),ISBLANK(C887))=FALSE,VLOOKUP(C887,'Límites CartaControl'!$A$7:$H$13,3,FALSE),"")</f>
        <v/>
      </c>
      <c r="G887" s="14" t="str">
        <f>IF(OR(ISBLANK(B887),ISBLANK(C887))=FALSE,VLOOKUP(C887,'Límites CartaControl'!$A$7:$H$13,4,FALSE),"")</f>
        <v/>
      </c>
      <c r="H887" s="14" t="str">
        <f>IF(OR(ISBLANK(B887),ISBLANK(C887))=FALSE,VLOOKUP(C887,'Límites CartaControl'!$A$7:$H$13,6,FALSE),"")</f>
        <v/>
      </c>
      <c r="I887" s="70" t="str">
        <f>IF(OR(ISBLANK(B887),ISBLANK(C887))=FALSE,VLOOKUP(C887,'Límites CartaControl'!$A$7:$H$13,7,FALSE),"")</f>
        <v/>
      </c>
      <c r="J887" s="48"/>
      <c r="K887" s="103"/>
      <c r="L887" s="83"/>
      <c r="M887" s="120"/>
    </row>
    <row r="888" spans="1:13" x14ac:dyDescent="0.25">
      <c r="A888" s="43">
        <v>878</v>
      </c>
      <c r="B888" s="78"/>
      <c r="C888" s="48"/>
      <c r="D888" s="48"/>
      <c r="E888" s="14" t="str">
        <f>IF(OR(ISBLANK(B888),ISBLANK(C888))=FALSE,VLOOKUP(C888,'Límites CartaControl'!$A$7:$H$13,2,FALSE),"")</f>
        <v/>
      </c>
      <c r="F888" s="14" t="str">
        <f>IF(OR(ISBLANK(B888),ISBLANK(C888))=FALSE,VLOOKUP(C888,'Límites CartaControl'!$A$7:$H$13,3,FALSE),"")</f>
        <v/>
      </c>
      <c r="G888" s="14" t="str">
        <f>IF(OR(ISBLANK(B888),ISBLANK(C888))=FALSE,VLOOKUP(C888,'Límites CartaControl'!$A$7:$H$13,4,FALSE),"")</f>
        <v/>
      </c>
      <c r="H888" s="14" t="str">
        <f>IF(OR(ISBLANK(B888),ISBLANK(C888))=FALSE,VLOOKUP(C888,'Límites CartaControl'!$A$7:$H$13,6,FALSE),"")</f>
        <v/>
      </c>
      <c r="I888" s="70" t="str">
        <f>IF(OR(ISBLANK(B888),ISBLANK(C888))=FALSE,VLOOKUP(C888,'Límites CartaControl'!$A$7:$H$13,7,FALSE),"")</f>
        <v/>
      </c>
      <c r="J888" s="48"/>
      <c r="K888" s="103"/>
      <c r="L888" s="83"/>
      <c r="M888" s="120"/>
    </row>
    <row r="889" spans="1:13" x14ac:dyDescent="0.25">
      <c r="A889" s="43">
        <v>879</v>
      </c>
      <c r="B889" s="78"/>
      <c r="C889" s="48"/>
      <c r="D889" s="48"/>
      <c r="E889" s="14" t="str">
        <f>IF(OR(ISBLANK(B889),ISBLANK(C889))=FALSE,VLOOKUP(C889,'Límites CartaControl'!$A$7:$H$13,2,FALSE),"")</f>
        <v/>
      </c>
      <c r="F889" s="14" t="str">
        <f>IF(OR(ISBLANK(B889),ISBLANK(C889))=FALSE,VLOOKUP(C889,'Límites CartaControl'!$A$7:$H$13,3,FALSE),"")</f>
        <v/>
      </c>
      <c r="G889" s="14" t="str">
        <f>IF(OR(ISBLANK(B889),ISBLANK(C889))=FALSE,VLOOKUP(C889,'Límites CartaControl'!$A$7:$H$13,4,FALSE),"")</f>
        <v/>
      </c>
      <c r="H889" s="14" t="str">
        <f>IF(OR(ISBLANK(B889),ISBLANK(C889))=FALSE,VLOOKUP(C889,'Límites CartaControl'!$A$7:$H$13,6,FALSE),"")</f>
        <v/>
      </c>
      <c r="I889" s="70" t="str">
        <f>IF(OR(ISBLANK(B889),ISBLANK(C889))=FALSE,VLOOKUP(C889,'Límites CartaControl'!$A$7:$H$13,7,FALSE),"")</f>
        <v/>
      </c>
      <c r="J889" s="48"/>
      <c r="K889" s="103"/>
      <c r="L889" s="83"/>
      <c r="M889" s="120"/>
    </row>
    <row r="890" spans="1:13" x14ac:dyDescent="0.25">
      <c r="A890" s="43">
        <v>880</v>
      </c>
      <c r="B890" s="78"/>
      <c r="C890" s="48"/>
      <c r="D890" s="48"/>
      <c r="E890" s="14" t="str">
        <f>IF(OR(ISBLANK(B890),ISBLANK(C890))=FALSE,VLOOKUP(C890,'Límites CartaControl'!$A$7:$H$13,2,FALSE),"")</f>
        <v/>
      </c>
      <c r="F890" s="14" t="str">
        <f>IF(OR(ISBLANK(B890),ISBLANK(C890))=FALSE,VLOOKUP(C890,'Límites CartaControl'!$A$7:$H$13,3,FALSE),"")</f>
        <v/>
      </c>
      <c r="G890" s="14" t="str">
        <f>IF(OR(ISBLANK(B890),ISBLANK(C890))=FALSE,VLOOKUP(C890,'Límites CartaControl'!$A$7:$H$13,4,FALSE),"")</f>
        <v/>
      </c>
      <c r="H890" s="14" t="str">
        <f>IF(OR(ISBLANK(B890),ISBLANK(C890))=FALSE,VLOOKUP(C890,'Límites CartaControl'!$A$7:$H$13,6,FALSE),"")</f>
        <v/>
      </c>
      <c r="I890" s="70" t="str">
        <f>IF(OR(ISBLANK(B890),ISBLANK(C890))=FALSE,VLOOKUP(C890,'Límites CartaControl'!$A$7:$H$13,7,FALSE),"")</f>
        <v/>
      </c>
      <c r="J890" s="48"/>
      <c r="K890" s="103"/>
      <c r="L890" s="83"/>
      <c r="M890" s="120"/>
    </row>
    <row r="891" spans="1:13" x14ac:dyDescent="0.25">
      <c r="A891" s="43">
        <v>881</v>
      </c>
      <c r="B891" s="78"/>
      <c r="C891" s="48"/>
      <c r="D891" s="48"/>
      <c r="E891" s="14" t="str">
        <f>IF(OR(ISBLANK(B891),ISBLANK(C891))=FALSE,VLOOKUP(C891,'Límites CartaControl'!$A$7:$H$13,2,FALSE),"")</f>
        <v/>
      </c>
      <c r="F891" s="14" t="str">
        <f>IF(OR(ISBLANK(B891),ISBLANK(C891))=FALSE,VLOOKUP(C891,'Límites CartaControl'!$A$7:$H$13,3,FALSE),"")</f>
        <v/>
      </c>
      <c r="G891" s="14" t="str">
        <f>IF(OR(ISBLANK(B891),ISBLANK(C891))=FALSE,VLOOKUP(C891,'Límites CartaControl'!$A$7:$H$13,4,FALSE),"")</f>
        <v/>
      </c>
      <c r="H891" s="14" t="str">
        <f>IF(OR(ISBLANK(B891),ISBLANK(C891))=FALSE,VLOOKUP(C891,'Límites CartaControl'!$A$7:$H$13,6,FALSE),"")</f>
        <v/>
      </c>
      <c r="I891" s="70" t="str">
        <f>IF(OR(ISBLANK(B891),ISBLANK(C891))=FALSE,VLOOKUP(C891,'Límites CartaControl'!$A$7:$H$13,7,FALSE),"")</f>
        <v/>
      </c>
      <c r="J891" s="48"/>
      <c r="K891" s="103"/>
      <c r="L891" s="83"/>
      <c r="M891" s="120"/>
    </row>
    <row r="892" spans="1:13" x14ac:dyDescent="0.25">
      <c r="A892" s="43">
        <v>882</v>
      </c>
      <c r="B892" s="78"/>
      <c r="C892" s="48"/>
      <c r="D892" s="48"/>
      <c r="E892" s="14" t="str">
        <f>IF(OR(ISBLANK(B892),ISBLANK(C892))=FALSE,VLOOKUP(C892,'Límites CartaControl'!$A$7:$H$13,2,FALSE),"")</f>
        <v/>
      </c>
      <c r="F892" s="14" t="str">
        <f>IF(OR(ISBLANK(B892),ISBLANK(C892))=FALSE,VLOOKUP(C892,'Límites CartaControl'!$A$7:$H$13,3,FALSE),"")</f>
        <v/>
      </c>
      <c r="G892" s="14" t="str">
        <f>IF(OR(ISBLANK(B892),ISBLANK(C892))=FALSE,VLOOKUP(C892,'Límites CartaControl'!$A$7:$H$13,4,FALSE),"")</f>
        <v/>
      </c>
      <c r="H892" s="14" t="str">
        <f>IF(OR(ISBLANK(B892),ISBLANK(C892))=FALSE,VLOOKUP(C892,'Límites CartaControl'!$A$7:$H$13,6,FALSE),"")</f>
        <v/>
      </c>
      <c r="I892" s="70" t="str">
        <f>IF(OR(ISBLANK(B892),ISBLANK(C892))=FALSE,VLOOKUP(C892,'Límites CartaControl'!$A$7:$H$13,7,FALSE),"")</f>
        <v/>
      </c>
      <c r="J892" s="48"/>
      <c r="K892" s="103"/>
      <c r="L892" s="83"/>
      <c r="M892" s="120"/>
    </row>
    <row r="893" spans="1:13" x14ac:dyDescent="0.25">
      <c r="A893" s="43">
        <v>883</v>
      </c>
      <c r="B893" s="78"/>
      <c r="C893" s="48"/>
      <c r="D893" s="48"/>
      <c r="E893" s="14" t="str">
        <f>IF(OR(ISBLANK(B893),ISBLANK(C893))=FALSE,VLOOKUP(C893,'Límites CartaControl'!$A$7:$H$13,2,FALSE),"")</f>
        <v/>
      </c>
      <c r="F893" s="14" t="str">
        <f>IF(OR(ISBLANK(B893),ISBLANK(C893))=FALSE,VLOOKUP(C893,'Límites CartaControl'!$A$7:$H$13,3,FALSE),"")</f>
        <v/>
      </c>
      <c r="G893" s="14" t="str">
        <f>IF(OR(ISBLANK(B893),ISBLANK(C893))=FALSE,VLOOKUP(C893,'Límites CartaControl'!$A$7:$H$13,4,FALSE),"")</f>
        <v/>
      </c>
      <c r="H893" s="14" t="str">
        <f>IF(OR(ISBLANK(B893),ISBLANK(C893))=FALSE,VLOOKUP(C893,'Límites CartaControl'!$A$7:$H$13,6,FALSE),"")</f>
        <v/>
      </c>
      <c r="I893" s="70" t="str">
        <f>IF(OR(ISBLANK(B893),ISBLANK(C893))=FALSE,VLOOKUP(C893,'Límites CartaControl'!$A$7:$H$13,7,FALSE),"")</f>
        <v/>
      </c>
      <c r="J893" s="48"/>
      <c r="K893" s="103"/>
      <c r="L893" s="83"/>
      <c r="M893" s="120"/>
    </row>
    <row r="894" spans="1:13" x14ac:dyDescent="0.25">
      <c r="A894" s="43">
        <v>884</v>
      </c>
      <c r="B894" s="78"/>
      <c r="C894" s="48"/>
      <c r="D894" s="48"/>
      <c r="E894" s="14" t="str">
        <f>IF(OR(ISBLANK(B894),ISBLANK(C894))=FALSE,VLOOKUP(C894,'Límites CartaControl'!$A$7:$H$13,2,FALSE),"")</f>
        <v/>
      </c>
      <c r="F894" s="14" t="str">
        <f>IF(OR(ISBLANK(B894),ISBLANK(C894))=FALSE,VLOOKUP(C894,'Límites CartaControl'!$A$7:$H$13,3,FALSE),"")</f>
        <v/>
      </c>
      <c r="G894" s="14" t="str">
        <f>IF(OR(ISBLANK(B894),ISBLANK(C894))=FALSE,VLOOKUP(C894,'Límites CartaControl'!$A$7:$H$13,4,FALSE),"")</f>
        <v/>
      </c>
      <c r="H894" s="14" t="str">
        <f>IF(OR(ISBLANK(B894),ISBLANK(C894))=FALSE,VLOOKUP(C894,'Límites CartaControl'!$A$7:$H$13,6,FALSE),"")</f>
        <v/>
      </c>
      <c r="I894" s="70" t="str">
        <f>IF(OR(ISBLANK(B894),ISBLANK(C894))=FALSE,VLOOKUP(C894,'Límites CartaControl'!$A$7:$H$13,7,FALSE),"")</f>
        <v/>
      </c>
      <c r="J894" s="48"/>
      <c r="K894" s="103"/>
      <c r="L894" s="83"/>
      <c r="M894" s="120"/>
    </row>
    <row r="895" spans="1:13" x14ac:dyDescent="0.25">
      <c r="A895" s="43">
        <v>885</v>
      </c>
      <c r="B895" s="78"/>
      <c r="C895" s="48"/>
      <c r="D895" s="48"/>
      <c r="E895" s="14" t="str">
        <f>IF(OR(ISBLANK(B895),ISBLANK(C895))=FALSE,VLOOKUP(C895,'Límites CartaControl'!$A$7:$H$13,2,FALSE),"")</f>
        <v/>
      </c>
      <c r="F895" s="14" t="str">
        <f>IF(OR(ISBLANK(B895),ISBLANK(C895))=FALSE,VLOOKUP(C895,'Límites CartaControl'!$A$7:$H$13,3,FALSE),"")</f>
        <v/>
      </c>
      <c r="G895" s="14" t="str">
        <f>IF(OR(ISBLANK(B895),ISBLANK(C895))=FALSE,VLOOKUP(C895,'Límites CartaControl'!$A$7:$H$13,4,FALSE),"")</f>
        <v/>
      </c>
      <c r="H895" s="14" t="str">
        <f>IF(OR(ISBLANK(B895),ISBLANK(C895))=FALSE,VLOOKUP(C895,'Límites CartaControl'!$A$7:$H$13,6,FALSE),"")</f>
        <v/>
      </c>
      <c r="I895" s="70" t="str">
        <f>IF(OR(ISBLANK(B895),ISBLANK(C895))=FALSE,VLOOKUP(C895,'Límites CartaControl'!$A$7:$H$13,7,FALSE),"")</f>
        <v/>
      </c>
      <c r="J895" s="48"/>
      <c r="K895" s="103"/>
      <c r="L895" s="83"/>
      <c r="M895" s="120"/>
    </row>
    <row r="896" spans="1:13" x14ac:dyDescent="0.25">
      <c r="A896" s="43">
        <v>886</v>
      </c>
      <c r="B896" s="78"/>
      <c r="C896" s="48"/>
      <c r="D896" s="48"/>
      <c r="E896" s="14" t="str">
        <f>IF(OR(ISBLANK(B896),ISBLANK(C896))=FALSE,VLOOKUP(C896,'Límites CartaControl'!$A$7:$H$13,2,FALSE),"")</f>
        <v/>
      </c>
      <c r="F896" s="14" t="str">
        <f>IF(OR(ISBLANK(B896),ISBLANK(C896))=FALSE,VLOOKUP(C896,'Límites CartaControl'!$A$7:$H$13,3,FALSE),"")</f>
        <v/>
      </c>
      <c r="G896" s="14" t="str">
        <f>IF(OR(ISBLANK(B896),ISBLANK(C896))=FALSE,VLOOKUP(C896,'Límites CartaControl'!$A$7:$H$13,4,FALSE),"")</f>
        <v/>
      </c>
      <c r="H896" s="14" t="str">
        <f>IF(OR(ISBLANK(B896),ISBLANK(C896))=FALSE,VLOOKUP(C896,'Límites CartaControl'!$A$7:$H$13,6,FALSE),"")</f>
        <v/>
      </c>
      <c r="I896" s="70" t="str">
        <f>IF(OR(ISBLANK(B896),ISBLANK(C896))=FALSE,VLOOKUP(C896,'Límites CartaControl'!$A$7:$H$13,7,FALSE),"")</f>
        <v/>
      </c>
      <c r="J896" s="48"/>
      <c r="K896" s="103"/>
      <c r="L896" s="83"/>
      <c r="M896" s="120"/>
    </row>
    <row r="897" spans="1:13" x14ac:dyDescent="0.25">
      <c r="A897" s="43">
        <v>887</v>
      </c>
      <c r="B897" s="78"/>
      <c r="C897" s="48"/>
      <c r="D897" s="48"/>
      <c r="E897" s="14" t="str">
        <f>IF(OR(ISBLANK(B897),ISBLANK(C897))=FALSE,VLOOKUP(C897,'Límites CartaControl'!$A$7:$H$13,2,FALSE),"")</f>
        <v/>
      </c>
      <c r="F897" s="14" t="str">
        <f>IF(OR(ISBLANK(B897),ISBLANK(C897))=FALSE,VLOOKUP(C897,'Límites CartaControl'!$A$7:$H$13,3,FALSE),"")</f>
        <v/>
      </c>
      <c r="G897" s="14" t="str">
        <f>IF(OR(ISBLANK(B897),ISBLANK(C897))=FALSE,VLOOKUP(C897,'Límites CartaControl'!$A$7:$H$13,4,FALSE),"")</f>
        <v/>
      </c>
      <c r="H897" s="14" t="str">
        <f>IF(OR(ISBLANK(B897),ISBLANK(C897))=FALSE,VLOOKUP(C897,'Límites CartaControl'!$A$7:$H$13,6,FALSE),"")</f>
        <v/>
      </c>
      <c r="I897" s="70" t="str">
        <f>IF(OR(ISBLANK(B897),ISBLANK(C897))=FALSE,VLOOKUP(C897,'Límites CartaControl'!$A$7:$H$13,7,FALSE),"")</f>
        <v/>
      </c>
      <c r="J897" s="48"/>
      <c r="K897" s="103"/>
      <c r="L897" s="83"/>
      <c r="M897" s="120"/>
    </row>
    <row r="898" spans="1:13" x14ac:dyDescent="0.25">
      <c r="A898" s="43">
        <v>888</v>
      </c>
      <c r="B898" s="78"/>
      <c r="C898" s="48"/>
      <c r="D898" s="48"/>
      <c r="E898" s="14" t="str">
        <f>IF(OR(ISBLANK(B898),ISBLANK(C898))=FALSE,VLOOKUP(C898,'Límites CartaControl'!$A$7:$H$13,2,FALSE),"")</f>
        <v/>
      </c>
      <c r="F898" s="14" t="str">
        <f>IF(OR(ISBLANK(B898),ISBLANK(C898))=FALSE,VLOOKUP(C898,'Límites CartaControl'!$A$7:$H$13,3,FALSE),"")</f>
        <v/>
      </c>
      <c r="G898" s="14" t="str">
        <f>IF(OR(ISBLANK(B898),ISBLANK(C898))=FALSE,VLOOKUP(C898,'Límites CartaControl'!$A$7:$H$13,4,FALSE),"")</f>
        <v/>
      </c>
      <c r="H898" s="14" t="str">
        <f>IF(OR(ISBLANK(B898),ISBLANK(C898))=FALSE,VLOOKUP(C898,'Límites CartaControl'!$A$7:$H$13,6,FALSE),"")</f>
        <v/>
      </c>
      <c r="I898" s="70" t="str">
        <f>IF(OR(ISBLANK(B898),ISBLANK(C898))=FALSE,VLOOKUP(C898,'Límites CartaControl'!$A$7:$H$13,7,FALSE),"")</f>
        <v/>
      </c>
      <c r="J898" s="48"/>
      <c r="K898" s="103"/>
      <c r="L898" s="83"/>
      <c r="M898" s="120"/>
    </row>
    <row r="899" spans="1:13" x14ac:dyDescent="0.25">
      <c r="A899" s="43">
        <v>889</v>
      </c>
      <c r="B899" s="78"/>
      <c r="C899" s="48"/>
      <c r="D899" s="48"/>
      <c r="E899" s="14" t="str">
        <f>IF(OR(ISBLANK(B899),ISBLANK(C899))=FALSE,VLOOKUP(C899,'Límites CartaControl'!$A$7:$H$13,2,FALSE),"")</f>
        <v/>
      </c>
      <c r="F899" s="14" t="str">
        <f>IF(OR(ISBLANK(B899),ISBLANK(C899))=FALSE,VLOOKUP(C899,'Límites CartaControl'!$A$7:$H$13,3,FALSE),"")</f>
        <v/>
      </c>
      <c r="G899" s="14" t="str">
        <f>IF(OR(ISBLANK(B899),ISBLANK(C899))=FALSE,VLOOKUP(C899,'Límites CartaControl'!$A$7:$H$13,4,FALSE),"")</f>
        <v/>
      </c>
      <c r="H899" s="14" t="str">
        <f>IF(OR(ISBLANK(B899),ISBLANK(C899))=FALSE,VLOOKUP(C899,'Límites CartaControl'!$A$7:$H$13,6,FALSE),"")</f>
        <v/>
      </c>
      <c r="I899" s="70" t="str">
        <f>IF(OR(ISBLANK(B899),ISBLANK(C899))=FALSE,VLOOKUP(C899,'Límites CartaControl'!$A$7:$H$13,7,FALSE),"")</f>
        <v/>
      </c>
      <c r="J899" s="48"/>
      <c r="K899" s="103"/>
      <c r="L899" s="83"/>
      <c r="M899" s="120"/>
    </row>
    <row r="900" spans="1:13" x14ac:dyDescent="0.25">
      <c r="A900" s="43">
        <v>890</v>
      </c>
      <c r="B900" s="78"/>
      <c r="C900" s="48"/>
      <c r="D900" s="48"/>
      <c r="E900" s="14" t="str">
        <f>IF(OR(ISBLANK(B900),ISBLANK(C900))=FALSE,VLOOKUP(C900,'Límites CartaControl'!$A$7:$H$13,2,FALSE),"")</f>
        <v/>
      </c>
      <c r="F900" s="14" t="str">
        <f>IF(OR(ISBLANK(B900),ISBLANK(C900))=FALSE,VLOOKUP(C900,'Límites CartaControl'!$A$7:$H$13,3,FALSE),"")</f>
        <v/>
      </c>
      <c r="G900" s="14" t="str">
        <f>IF(OR(ISBLANK(B900),ISBLANK(C900))=FALSE,VLOOKUP(C900,'Límites CartaControl'!$A$7:$H$13,4,FALSE),"")</f>
        <v/>
      </c>
      <c r="H900" s="14" t="str">
        <f>IF(OR(ISBLANK(B900),ISBLANK(C900))=FALSE,VLOOKUP(C900,'Límites CartaControl'!$A$7:$H$13,6,FALSE),"")</f>
        <v/>
      </c>
      <c r="I900" s="70" t="str">
        <f>IF(OR(ISBLANK(B900),ISBLANK(C900))=FALSE,VLOOKUP(C900,'Límites CartaControl'!$A$7:$H$13,7,FALSE),"")</f>
        <v/>
      </c>
      <c r="J900" s="48"/>
      <c r="K900" s="103"/>
      <c r="L900" s="83"/>
      <c r="M900" s="120"/>
    </row>
    <row r="901" spans="1:13" x14ac:dyDescent="0.25">
      <c r="A901" s="43">
        <v>891</v>
      </c>
      <c r="B901" s="78"/>
      <c r="C901" s="48"/>
      <c r="D901" s="48"/>
      <c r="E901" s="14" t="str">
        <f>IF(OR(ISBLANK(B901),ISBLANK(C901))=FALSE,VLOOKUP(C901,'Límites CartaControl'!$A$7:$H$13,2,FALSE),"")</f>
        <v/>
      </c>
      <c r="F901" s="14" t="str">
        <f>IF(OR(ISBLANK(B901),ISBLANK(C901))=FALSE,VLOOKUP(C901,'Límites CartaControl'!$A$7:$H$13,3,FALSE),"")</f>
        <v/>
      </c>
      <c r="G901" s="14" t="str">
        <f>IF(OR(ISBLANK(B901),ISBLANK(C901))=FALSE,VLOOKUP(C901,'Límites CartaControl'!$A$7:$H$13,4,FALSE),"")</f>
        <v/>
      </c>
      <c r="H901" s="14" t="str">
        <f>IF(OR(ISBLANK(B901),ISBLANK(C901))=FALSE,VLOOKUP(C901,'Límites CartaControl'!$A$7:$H$13,6,FALSE),"")</f>
        <v/>
      </c>
      <c r="I901" s="70" t="str">
        <f>IF(OR(ISBLANK(B901),ISBLANK(C901))=FALSE,VLOOKUP(C901,'Límites CartaControl'!$A$7:$H$13,7,FALSE),"")</f>
        <v/>
      </c>
      <c r="J901" s="48"/>
      <c r="K901" s="103"/>
      <c r="L901" s="83"/>
      <c r="M901" s="120"/>
    </row>
    <row r="902" spans="1:13" x14ac:dyDescent="0.25">
      <c r="A902" s="43">
        <v>892</v>
      </c>
      <c r="B902" s="78"/>
      <c r="C902" s="48"/>
      <c r="D902" s="48"/>
      <c r="E902" s="14" t="str">
        <f>IF(OR(ISBLANK(B902),ISBLANK(C902))=FALSE,VLOOKUP(C902,'Límites CartaControl'!$A$7:$H$13,2,FALSE),"")</f>
        <v/>
      </c>
      <c r="F902" s="14" t="str">
        <f>IF(OR(ISBLANK(B902),ISBLANK(C902))=FALSE,VLOOKUP(C902,'Límites CartaControl'!$A$7:$H$13,3,FALSE),"")</f>
        <v/>
      </c>
      <c r="G902" s="14" t="str">
        <f>IF(OR(ISBLANK(B902),ISBLANK(C902))=FALSE,VLOOKUP(C902,'Límites CartaControl'!$A$7:$H$13,4,FALSE),"")</f>
        <v/>
      </c>
      <c r="H902" s="14" t="str">
        <f>IF(OR(ISBLANK(B902),ISBLANK(C902))=FALSE,VLOOKUP(C902,'Límites CartaControl'!$A$7:$H$13,6,FALSE),"")</f>
        <v/>
      </c>
      <c r="I902" s="70" t="str">
        <f>IF(OR(ISBLANK(B902),ISBLANK(C902))=FALSE,VLOOKUP(C902,'Límites CartaControl'!$A$7:$H$13,7,FALSE),"")</f>
        <v/>
      </c>
      <c r="J902" s="48"/>
      <c r="K902" s="103"/>
      <c r="L902" s="83"/>
      <c r="M902" s="120"/>
    </row>
    <row r="903" spans="1:13" x14ac:dyDescent="0.25">
      <c r="A903" s="43">
        <v>893</v>
      </c>
      <c r="B903" s="78"/>
      <c r="C903" s="48"/>
      <c r="D903" s="48"/>
      <c r="E903" s="14" t="str">
        <f>IF(OR(ISBLANK(B903),ISBLANK(C903))=FALSE,VLOOKUP(C903,'Límites CartaControl'!$A$7:$H$13,2,FALSE),"")</f>
        <v/>
      </c>
      <c r="F903" s="14" t="str">
        <f>IF(OR(ISBLANK(B903),ISBLANK(C903))=FALSE,VLOOKUP(C903,'Límites CartaControl'!$A$7:$H$13,3,FALSE),"")</f>
        <v/>
      </c>
      <c r="G903" s="14" t="str">
        <f>IF(OR(ISBLANK(B903),ISBLANK(C903))=FALSE,VLOOKUP(C903,'Límites CartaControl'!$A$7:$H$13,4,FALSE),"")</f>
        <v/>
      </c>
      <c r="H903" s="14" t="str">
        <f>IF(OR(ISBLANK(B903),ISBLANK(C903))=FALSE,VLOOKUP(C903,'Límites CartaControl'!$A$7:$H$13,6,FALSE),"")</f>
        <v/>
      </c>
      <c r="I903" s="70" t="str">
        <f>IF(OR(ISBLANK(B903),ISBLANK(C903))=FALSE,VLOOKUP(C903,'Límites CartaControl'!$A$7:$H$13,7,FALSE),"")</f>
        <v/>
      </c>
      <c r="J903" s="48"/>
      <c r="K903" s="103"/>
      <c r="L903" s="83"/>
      <c r="M903" s="120"/>
    </row>
    <row r="904" spans="1:13" x14ac:dyDescent="0.25">
      <c r="A904" s="43">
        <v>894</v>
      </c>
      <c r="B904" s="78"/>
      <c r="C904" s="48"/>
      <c r="D904" s="48"/>
      <c r="E904" s="14" t="str">
        <f>IF(OR(ISBLANK(B904),ISBLANK(C904))=FALSE,VLOOKUP(C904,'Límites CartaControl'!$A$7:$H$13,2,FALSE),"")</f>
        <v/>
      </c>
      <c r="F904" s="14" t="str">
        <f>IF(OR(ISBLANK(B904),ISBLANK(C904))=FALSE,VLOOKUP(C904,'Límites CartaControl'!$A$7:$H$13,3,FALSE),"")</f>
        <v/>
      </c>
      <c r="G904" s="14" t="str">
        <f>IF(OR(ISBLANK(B904),ISBLANK(C904))=FALSE,VLOOKUP(C904,'Límites CartaControl'!$A$7:$H$13,4,FALSE),"")</f>
        <v/>
      </c>
      <c r="H904" s="14" t="str">
        <f>IF(OR(ISBLANK(B904),ISBLANK(C904))=FALSE,VLOOKUP(C904,'Límites CartaControl'!$A$7:$H$13,6,FALSE),"")</f>
        <v/>
      </c>
      <c r="I904" s="70" t="str">
        <f>IF(OR(ISBLANK(B904),ISBLANK(C904))=FALSE,VLOOKUP(C904,'Límites CartaControl'!$A$7:$H$13,7,FALSE),"")</f>
        <v/>
      </c>
      <c r="J904" s="48"/>
      <c r="K904" s="103"/>
      <c r="L904" s="83"/>
      <c r="M904" s="120"/>
    </row>
    <row r="905" spans="1:13" x14ac:dyDescent="0.25">
      <c r="A905" s="43">
        <v>895</v>
      </c>
      <c r="B905" s="78"/>
      <c r="C905" s="48"/>
      <c r="D905" s="48"/>
      <c r="E905" s="14" t="str">
        <f>IF(OR(ISBLANK(B905),ISBLANK(C905))=FALSE,VLOOKUP(C905,'Límites CartaControl'!$A$7:$H$13,2,FALSE),"")</f>
        <v/>
      </c>
      <c r="F905" s="14" t="str">
        <f>IF(OR(ISBLANK(B905),ISBLANK(C905))=FALSE,VLOOKUP(C905,'Límites CartaControl'!$A$7:$H$13,3,FALSE),"")</f>
        <v/>
      </c>
      <c r="G905" s="14" t="str">
        <f>IF(OR(ISBLANK(B905),ISBLANK(C905))=FALSE,VLOOKUP(C905,'Límites CartaControl'!$A$7:$H$13,4,FALSE),"")</f>
        <v/>
      </c>
      <c r="H905" s="14" t="str">
        <f>IF(OR(ISBLANK(B905),ISBLANK(C905))=FALSE,VLOOKUP(C905,'Límites CartaControl'!$A$7:$H$13,6,FALSE),"")</f>
        <v/>
      </c>
      <c r="I905" s="70" t="str">
        <f>IF(OR(ISBLANK(B905),ISBLANK(C905))=FALSE,VLOOKUP(C905,'Límites CartaControl'!$A$7:$H$13,7,FALSE),"")</f>
        <v/>
      </c>
      <c r="J905" s="48"/>
      <c r="K905" s="103"/>
      <c r="L905" s="83"/>
      <c r="M905" s="120"/>
    </row>
    <row r="906" spans="1:13" x14ac:dyDescent="0.25">
      <c r="A906" s="43">
        <v>896</v>
      </c>
      <c r="B906" s="78"/>
      <c r="C906" s="48"/>
      <c r="D906" s="48"/>
      <c r="E906" s="14" t="str">
        <f>IF(OR(ISBLANK(B906),ISBLANK(C906))=FALSE,VLOOKUP(C906,'Límites CartaControl'!$A$7:$H$13,2,FALSE),"")</f>
        <v/>
      </c>
      <c r="F906" s="14" t="str">
        <f>IF(OR(ISBLANK(B906),ISBLANK(C906))=FALSE,VLOOKUP(C906,'Límites CartaControl'!$A$7:$H$13,3,FALSE),"")</f>
        <v/>
      </c>
      <c r="G906" s="14" t="str">
        <f>IF(OR(ISBLANK(B906),ISBLANK(C906))=FALSE,VLOOKUP(C906,'Límites CartaControl'!$A$7:$H$13,4,FALSE),"")</f>
        <v/>
      </c>
      <c r="H906" s="14" t="str">
        <f>IF(OR(ISBLANK(B906),ISBLANK(C906))=FALSE,VLOOKUP(C906,'Límites CartaControl'!$A$7:$H$13,6,FALSE),"")</f>
        <v/>
      </c>
      <c r="I906" s="70" t="str">
        <f>IF(OR(ISBLANK(B906),ISBLANK(C906))=FALSE,VLOOKUP(C906,'Límites CartaControl'!$A$7:$H$13,7,FALSE),"")</f>
        <v/>
      </c>
      <c r="J906" s="48"/>
      <c r="K906" s="103"/>
      <c r="L906" s="83"/>
      <c r="M906" s="120"/>
    </row>
    <row r="907" spans="1:13" x14ac:dyDescent="0.25">
      <c r="A907" s="43">
        <v>897</v>
      </c>
      <c r="B907" s="78"/>
      <c r="C907" s="48"/>
      <c r="D907" s="48"/>
      <c r="E907" s="14" t="str">
        <f>IF(OR(ISBLANK(B907),ISBLANK(C907))=FALSE,VLOOKUP(C907,'Límites CartaControl'!$A$7:$H$13,2,FALSE),"")</f>
        <v/>
      </c>
      <c r="F907" s="14" t="str">
        <f>IF(OR(ISBLANK(B907),ISBLANK(C907))=FALSE,VLOOKUP(C907,'Límites CartaControl'!$A$7:$H$13,3,FALSE),"")</f>
        <v/>
      </c>
      <c r="G907" s="14" t="str">
        <f>IF(OR(ISBLANK(B907),ISBLANK(C907))=FALSE,VLOOKUP(C907,'Límites CartaControl'!$A$7:$H$13,4,FALSE),"")</f>
        <v/>
      </c>
      <c r="H907" s="14" t="str">
        <f>IF(OR(ISBLANK(B907),ISBLANK(C907))=FALSE,VLOOKUP(C907,'Límites CartaControl'!$A$7:$H$13,6,FALSE),"")</f>
        <v/>
      </c>
      <c r="I907" s="70" t="str">
        <f>IF(OR(ISBLANK(B907),ISBLANK(C907))=FALSE,VLOOKUP(C907,'Límites CartaControl'!$A$7:$H$13,7,FALSE),"")</f>
        <v/>
      </c>
      <c r="J907" s="48"/>
      <c r="K907" s="103"/>
      <c r="L907" s="83"/>
      <c r="M907" s="120"/>
    </row>
    <row r="908" spans="1:13" x14ac:dyDescent="0.25">
      <c r="A908" s="43">
        <v>898</v>
      </c>
      <c r="B908" s="78"/>
      <c r="C908" s="48"/>
      <c r="D908" s="48"/>
      <c r="E908" s="14" t="str">
        <f>IF(OR(ISBLANK(B908),ISBLANK(C908))=FALSE,VLOOKUP(C908,'Límites CartaControl'!$A$7:$H$13,2,FALSE),"")</f>
        <v/>
      </c>
      <c r="F908" s="14" t="str">
        <f>IF(OR(ISBLANK(B908),ISBLANK(C908))=FALSE,VLOOKUP(C908,'Límites CartaControl'!$A$7:$H$13,3,FALSE),"")</f>
        <v/>
      </c>
      <c r="G908" s="14" t="str">
        <f>IF(OR(ISBLANK(B908),ISBLANK(C908))=FALSE,VLOOKUP(C908,'Límites CartaControl'!$A$7:$H$13,4,FALSE),"")</f>
        <v/>
      </c>
      <c r="H908" s="14" t="str">
        <f>IF(OR(ISBLANK(B908),ISBLANK(C908))=FALSE,VLOOKUP(C908,'Límites CartaControl'!$A$7:$H$13,6,FALSE),"")</f>
        <v/>
      </c>
      <c r="I908" s="70" t="str">
        <f>IF(OR(ISBLANK(B908),ISBLANK(C908))=FALSE,VLOOKUP(C908,'Límites CartaControl'!$A$7:$H$13,7,FALSE),"")</f>
        <v/>
      </c>
      <c r="J908" s="48"/>
      <c r="K908" s="103"/>
      <c r="L908" s="83"/>
      <c r="M908" s="120"/>
    </row>
    <row r="909" spans="1:13" x14ac:dyDescent="0.25">
      <c r="A909" s="43">
        <v>899</v>
      </c>
      <c r="B909" s="78"/>
      <c r="C909" s="48"/>
      <c r="D909" s="48"/>
      <c r="E909" s="14" t="str">
        <f>IF(OR(ISBLANK(B909),ISBLANK(C909))=FALSE,VLOOKUP(C909,'Límites CartaControl'!$A$7:$H$13,2,FALSE),"")</f>
        <v/>
      </c>
      <c r="F909" s="14" t="str">
        <f>IF(OR(ISBLANK(B909),ISBLANK(C909))=FALSE,VLOOKUP(C909,'Límites CartaControl'!$A$7:$H$13,3,FALSE),"")</f>
        <v/>
      </c>
      <c r="G909" s="14" t="str">
        <f>IF(OR(ISBLANK(B909),ISBLANK(C909))=FALSE,VLOOKUP(C909,'Límites CartaControl'!$A$7:$H$13,4,FALSE),"")</f>
        <v/>
      </c>
      <c r="H909" s="14" t="str">
        <f>IF(OR(ISBLANK(B909),ISBLANK(C909))=FALSE,VLOOKUP(C909,'Límites CartaControl'!$A$7:$H$13,6,FALSE),"")</f>
        <v/>
      </c>
      <c r="I909" s="70" t="str">
        <f>IF(OR(ISBLANK(B909),ISBLANK(C909))=FALSE,VLOOKUP(C909,'Límites CartaControl'!$A$7:$H$13,7,FALSE),"")</f>
        <v/>
      </c>
      <c r="J909" s="48"/>
      <c r="K909" s="103"/>
      <c r="L909" s="83"/>
      <c r="M909" s="120"/>
    </row>
    <row r="910" spans="1:13" x14ac:dyDescent="0.25">
      <c r="A910" s="43">
        <v>900</v>
      </c>
      <c r="B910" s="78"/>
      <c r="C910" s="48"/>
      <c r="D910" s="48"/>
      <c r="E910" s="14" t="str">
        <f>IF(OR(ISBLANK(B910),ISBLANK(C910))=FALSE,VLOOKUP(C910,'Límites CartaControl'!$A$7:$H$13,2,FALSE),"")</f>
        <v/>
      </c>
      <c r="F910" s="14" t="str">
        <f>IF(OR(ISBLANK(B910),ISBLANK(C910))=FALSE,VLOOKUP(C910,'Límites CartaControl'!$A$7:$H$13,3,FALSE),"")</f>
        <v/>
      </c>
      <c r="G910" s="14" t="str">
        <f>IF(OR(ISBLANK(B910),ISBLANK(C910))=FALSE,VLOOKUP(C910,'Límites CartaControl'!$A$7:$H$13,4,FALSE),"")</f>
        <v/>
      </c>
      <c r="H910" s="14" t="str">
        <f>IF(OR(ISBLANK(B910),ISBLANK(C910))=FALSE,VLOOKUP(C910,'Límites CartaControl'!$A$7:$H$13,6,FALSE),"")</f>
        <v/>
      </c>
      <c r="I910" s="70" t="str">
        <f>IF(OR(ISBLANK(B910),ISBLANK(C910))=FALSE,VLOOKUP(C910,'Límites CartaControl'!$A$7:$H$13,7,FALSE),"")</f>
        <v/>
      </c>
      <c r="J910" s="48"/>
      <c r="K910" s="103"/>
      <c r="L910" s="83"/>
      <c r="M910" s="120"/>
    </row>
    <row r="911" spans="1:13" x14ac:dyDescent="0.25">
      <c r="A911" s="43">
        <v>901</v>
      </c>
      <c r="B911" s="78"/>
      <c r="C911" s="48"/>
      <c r="D911" s="48"/>
      <c r="E911" s="14" t="str">
        <f>IF(OR(ISBLANK(B911),ISBLANK(C911))=FALSE,VLOOKUP(C911,'Límites CartaControl'!$A$7:$H$13,2,FALSE),"")</f>
        <v/>
      </c>
      <c r="F911" s="14" t="str">
        <f>IF(OR(ISBLANK(B911),ISBLANK(C911))=FALSE,VLOOKUP(C911,'Límites CartaControl'!$A$7:$H$13,3,FALSE),"")</f>
        <v/>
      </c>
      <c r="G911" s="14" t="str">
        <f>IF(OR(ISBLANK(B911),ISBLANK(C911))=FALSE,VLOOKUP(C911,'Límites CartaControl'!$A$7:$H$13,4,FALSE),"")</f>
        <v/>
      </c>
      <c r="H911" s="14" t="str">
        <f>IF(OR(ISBLANK(B911),ISBLANK(C911))=FALSE,VLOOKUP(C911,'Límites CartaControl'!$A$7:$H$13,6,FALSE),"")</f>
        <v/>
      </c>
      <c r="I911" s="70" t="str">
        <f>IF(OR(ISBLANK(B911),ISBLANK(C911))=FALSE,VLOOKUP(C911,'Límites CartaControl'!$A$7:$H$13,7,FALSE),"")</f>
        <v/>
      </c>
      <c r="J911" s="48"/>
      <c r="K911" s="103"/>
      <c r="L911" s="83"/>
      <c r="M911" s="120"/>
    </row>
    <row r="912" spans="1:13" x14ac:dyDescent="0.25">
      <c r="A912" s="43">
        <v>902</v>
      </c>
      <c r="B912" s="78"/>
      <c r="C912" s="48"/>
      <c r="D912" s="48"/>
      <c r="E912" s="14" t="str">
        <f>IF(OR(ISBLANK(B912),ISBLANK(C912))=FALSE,VLOOKUP(C912,'Límites CartaControl'!$A$7:$H$13,2,FALSE),"")</f>
        <v/>
      </c>
      <c r="F912" s="14" t="str">
        <f>IF(OR(ISBLANK(B912),ISBLANK(C912))=FALSE,VLOOKUP(C912,'Límites CartaControl'!$A$7:$H$13,3,FALSE),"")</f>
        <v/>
      </c>
      <c r="G912" s="14" t="str">
        <f>IF(OR(ISBLANK(B912),ISBLANK(C912))=FALSE,VLOOKUP(C912,'Límites CartaControl'!$A$7:$H$13,4,FALSE),"")</f>
        <v/>
      </c>
      <c r="H912" s="14" t="str">
        <f>IF(OR(ISBLANK(B912),ISBLANK(C912))=FALSE,VLOOKUP(C912,'Límites CartaControl'!$A$7:$H$13,6,FALSE),"")</f>
        <v/>
      </c>
      <c r="I912" s="70" t="str">
        <f>IF(OR(ISBLANK(B912),ISBLANK(C912))=FALSE,VLOOKUP(C912,'Límites CartaControl'!$A$7:$H$13,7,FALSE),"")</f>
        <v/>
      </c>
      <c r="J912" s="48"/>
      <c r="K912" s="103"/>
      <c r="L912" s="83"/>
      <c r="M912" s="120"/>
    </row>
    <row r="913" spans="1:13" x14ac:dyDescent="0.25">
      <c r="A913" s="43">
        <v>903</v>
      </c>
      <c r="B913" s="78"/>
      <c r="C913" s="48"/>
      <c r="D913" s="48"/>
      <c r="E913" s="14" t="str">
        <f>IF(OR(ISBLANK(B913),ISBLANK(C913))=FALSE,VLOOKUP(C913,'Límites CartaControl'!$A$7:$H$13,2,FALSE),"")</f>
        <v/>
      </c>
      <c r="F913" s="14" t="str">
        <f>IF(OR(ISBLANK(B913),ISBLANK(C913))=FALSE,VLOOKUP(C913,'Límites CartaControl'!$A$7:$H$13,3,FALSE),"")</f>
        <v/>
      </c>
      <c r="G913" s="14" t="str">
        <f>IF(OR(ISBLANK(B913),ISBLANK(C913))=FALSE,VLOOKUP(C913,'Límites CartaControl'!$A$7:$H$13,4,FALSE),"")</f>
        <v/>
      </c>
      <c r="H913" s="14" t="str">
        <f>IF(OR(ISBLANK(B913),ISBLANK(C913))=FALSE,VLOOKUP(C913,'Límites CartaControl'!$A$7:$H$13,6,FALSE),"")</f>
        <v/>
      </c>
      <c r="I913" s="70" t="str">
        <f>IF(OR(ISBLANK(B913),ISBLANK(C913))=FALSE,VLOOKUP(C913,'Límites CartaControl'!$A$7:$H$13,7,FALSE),"")</f>
        <v/>
      </c>
      <c r="J913" s="48"/>
      <c r="K913" s="103"/>
      <c r="L913" s="83"/>
      <c r="M913" s="120"/>
    </row>
    <row r="914" spans="1:13" x14ac:dyDescent="0.25">
      <c r="A914" s="43">
        <v>904</v>
      </c>
      <c r="B914" s="78"/>
      <c r="C914" s="48"/>
      <c r="D914" s="48"/>
      <c r="E914" s="14" t="str">
        <f>IF(OR(ISBLANK(B914),ISBLANK(C914))=FALSE,VLOOKUP(C914,'Límites CartaControl'!$A$7:$H$13,2,FALSE),"")</f>
        <v/>
      </c>
      <c r="F914" s="14" t="str">
        <f>IF(OR(ISBLANK(B914),ISBLANK(C914))=FALSE,VLOOKUP(C914,'Límites CartaControl'!$A$7:$H$13,3,FALSE),"")</f>
        <v/>
      </c>
      <c r="G914" s="14" t="str">
        <f>IF(OR(ISBLANK(B914),ISBLANK(C914))=FALSE,VLOOKUP(C914,'Límites CartaControl'!$A$7:$H$13,4,FALSE),"")</f>
        <v/>
      </c>
      <c r="H914" s="14" t="str">
        <f>IF(OR(ISBLANK(B914),ISBLANK(C914))=FALSE,VLOOKUP(C914,'Límites CartaControl'!$A$7:$H$13,6,FALSE),"")</f>
        <v/>
      </c>
      <c r="I914" s="70" t="str">
        <f>IF(OR(ISBLANK(B914),ISBLANK(C914))=FALSE,VLOOKUP(C914,'Límites CartaControl'!$A$7:$H$13,7,FALSE),"")</f>
        <v/>
      </c>
      <c r="J914" s="48"/>
      <c r="K914" s="103"/>
      <c r="L914" s="83"/>
      <c r="M914" s="120"/>
    </row>
    <row r="915" spans="1:13" x14ac:dyDescent="0.25">
      <c r="A915" s="43">
        <v>905</v>
      </c>
      <c r="B915" s="78"/>
      <c r="C915" s="48"/>
      <c r="D915" s="48"/>
      <c r="E915" s="14" t="str">
        <f>IF(OR(ISBLANK(B915),ISBLANK(C915))=FALSE,VLOOKUP(C915,'Límites CartaControl'!$A$7:$H$13,2,FALSE),"")</f>
        <v/>
      </c>
      <c r="F915" s="14" t="str">
        <f>IF(OR(ISBLANK(B915),ISBLANK(C915))=FALSE,VLOOKUP(C915,'Límites CartaControl'!$A$7:$H$13,3,FALSE),"")</f>
        <v/>
      </c>
      <c r="G915" s="14" t="str">
        <f>IF(OR(ISBLANK(B915),ISBLANK(C915))=FALSE,VLOOKUP(C915,'Límites CartaControl'!$A$7:$H$13,4,FALSE),"")</f>
        <v/>
      </c>
      <c r="H915" s="14" t="str">
        <f>IF(OR(ISBLANK(B915),ISBLANK(C915))=FALSE,VLOOKUP(C915,'Límites CartaControl'!$A$7:$H$13,6,FALSE),"")</f>
        <v/>
      </c>
      <c r="I915" s="70" t="str">
        <f>IF(OR(ISBLANK(B915),ISBLANK(C915))=FALSE,VLOOKUP(C915,'Límites CartaControl'!$A$7:$H$13,7,FALSE),"")</f>
        <v/>
      </c>
      <c r="J915" s="48"/>
      <c r="K915" s="103"/>
      <c r="L915" s="83"/>
      <c r="M915" s="120"/>
    </row>
    <row r="916" spans="1:13" x14ac:dyDescent="0.25">
      <c r="A916" s="43">
        <v>906</v>
      </c>
      <c r="B916" s="78"/>
      <c r="C916" s="48"/>
      <c r="D916" s="48"/>
      <c r="E916" s="14" t="str">
        <f>IF(OR(ISBLANK(B916),ISBLANK(C916))=FALSE,VLOOKUP(C916,'Límites CartaControl'!$A$7:$H$13,2,FALSE),"")</f>
        <v/>
      </c>
      <c r="F916" s="14" t="str">
        <f>IF(OR(ISBLANK(B916),ISBLANK(C916))=FALSE,VLOOKUP(C916,'Límites CartaControl'!$A$7:$H$13,3,FALSE),"")</f>
        <v/>
      </c>
      <c r="G916" s="14" t="str">
        <f>IF(OR(ISBLANK(B916),ISBLANK(C916))=FALSE,VLOOKUP(C916,'Límites CartaControl'!$A$7:$H$13,4,FALSE),"")</f>
        <v/>
      </c>
      <c r="H916" s="14" t="str">
        <f>IF(OR(ISBLANK(B916),ISBLANK(C916))=FALSE,VLOOKUP(C916,'Límites CartaControl'!$A$7:$H$13,6,FALSE),"")</f>
        <v/>
      </c>
      <c r="I916" s="70" t="str">
        <f>IF(OR(ISBLANK(B916),ISBLANK(C916))=FALSE,VLOOKUP(C916,'Límites CartaControl'!$A$7:$H$13,7,FALSE),"")</f>
        <v/>
      </c>
      <c r="J916" s="48"/>
      <c r="K916" s="103"/>
      <c r="L916" s="83"/>
      <c r="M916" s="120"/>
    </row>
    <row r="917" spans="1:13" x14ac:dyDescent="0.25">
      <c r="A917" s="43">
        <v>907</v>
      </c>
      <c r="B917" s="78"/>
      <c r="C917" s="48"/>
      <c r="D917" s="48"/>
      <c r="E917" s="14" t="str">
        <f>IF(OR(ISBLANK(B917),ISBLANK(C917))=FALSE,VLOOKUP(C917,'Límites CartaControl'!$A$7:$H$13,2,FALSE),"")</f>
        <v/>
      </c>
      <c r="F917" s="14" t="str">
        <f>IF(OR(ISBLANK(B917),ISBLANK(C917))=FALSE,VLOOKUP(C917,'Límites CartaControl'!$A$7:$H$13,3,FALSE),"")</f>
        <v/>
      </c>
      <c r="G917" s="14" t="str">
        <f>IF(OR(ISBLANK(B917),ISBLANK(C917))=FALSE,VLOOKUP(C917,'Límites CartaControl'!$A$7:$H$13,4,FALSE),"")</f>
        <v/>
      </c>
      <c r="H917" s="14" t="str">
        <f>IF(OR(ISBLANK(B917),ISBLANK(C917))=FALSE,VLOOKUP(C917,'Límites CartaControl'!$A$7:$H$13,6,FALSE),"")</f>
        <v/>
      </c>
      <c r="I917" s="70" t="str">
        <f>IF(OR(ISBLANK(B917),ISBLANK(C917))=FALSE,VLOOKUP(C917,'Límites CartaControl'!$A$7:$H$13,7,FALSE),"")</f>
        <v/>
      </c>
      <c r="J917" s="48"/>
      <c r="K917" s="103"/>
      <c r="L917" s="83"/>
      <c r="M917" s="120"/>
    </row>
    <row r="918" spans="1:13" x14ac:dyDescent="0.25">
      <c r="A918" s="43">
        <v>908</v>
      </c>
      <c r="B918" s="78"/>
      <c r="C918" s="48"/>
      <c r="D918" s="48"/>
      <c r="E918" s="14" t="str">
        <f>IF(OR(ISBLANK(B918),ISBLANK(C918))=FALSE,VLOOKUP(C918,'Límites CartaControl'!$A$7:$H$13,2,FALSE),"")</f>
        <v/>
      </c>
      <c r="F918" s="14" t="str">
        <f>IF(OR(ISBLANK(B918),ISBLANK(C918))=FALSE,VLOOKUP(C918,'Límites CartaControl'!$A$7:$H$13,3,FALSE),"")</f>
        <v/>
      </c>
      <c r="G918" s="14" t="str">
        <f>IF(OR(ISBLANK(B918),ISBLANK(C918))=FALSE,VLOOKUP(C918,'Límites CartaControl'!$A$7:$H$13,4,FALSE),"")</f>
        <v/>
      </c>
      <c r="H918" s="14" t="str">
        <f>IF(OR(ISBLANK(B918),ISBLANK(C918))=FALSE,VLOOKUP(C918,'Límites CartaControl'!$A$7:$H$13,6,FALSE),"")</f>
        <v/>
      </c>
      <c r="I918" s="70" t="str">
        <f>IF(OR(ISBLANK(B918),ISBLANK(C918))=FALSE,VLOOKUP(C918,'Límites CartaControl'!$A$7:$H$13,7,FALSE),"")</f>
        <v/>
      </c>
      <c r="J918" s="48"/>
      <c r="K918" s="103"/>
      <c r="L918" s="83"/>
      <c r="M918" s="120"/>
    </row>
    <row r="919" spans="1:13" x14ac:dyDescent="0.25">
      <c r="A919" s="43">
        <v>909</v>
      </c>
      <c r="B919" s="78"/>
      <c r="C919" s="48"/>
      <c r="D919" s="48"/>
      <c r="E919" s="14" t="str">
        <f>IF(OR(ISBLANK(B919),ISBLANK(C919))=FALSE,VLOOKUP(C919,'Límites CartaControl'!$A$7:$H$13,2,FALSE),"")</f>
        <v/>
      </c>
      <c r="F919" s="14" t="str">
        <f>IF(OR(ISBLANK(B919),ISBLANK(C919))=FALSE,VLOOKUP(C919,'Límites CartaControl'!$A$7:$H$13,3,FALSE),"")</f>
        <v/>
      </c>
      <c r="G919" s="14" t="str">
        <f>IF(OR(ISBLANK(B919),ISBLANK(C919))=FALSE,VLOOKUP(C919,'Límites CartaControl'!$A$7:$H$13,4,FALSE),"")</f>
        <v/>
      </c>
      <c r="H919" s="14" t="str">
        <f>IF(OR(ISBLANK(B919),ISBLANK(C919))=FALSE,VLOOKUP(C919,'Límites CartaControl'!$A$7:$H$13,6,FALSE),"")</f>
        <v/>
      </c>
      <c r="I919" s="70" t="str">
        <f>IF(OR(ISBLANK(B919),ISBLANK(C919))=FALSE,VLOOKUP(C919,'Límites CartaControl'!$A$7:$H$13,7,FALSE),"")</f>
        <v/>
      </c>
      <c r="J919" s="48"/>
      <c r="K919" s="103"/>
      <c r="L919" s="83"/>
      <c r="M919" s="120"/>
    </row>
    <row r="920" spans="1:13" x14ac:dyDescent="0.25">
      <c r="A920" s="43">
        <v>910</v>
      </c>
      <c r="B920" s="78"/>
      <c r="C920" s="48"/>
      <c r="D920" s="48"/>
      <c r="E920" s="14" t="str">
        <f>IF(OR(ISBLANK(B920),ISBLANK(C920))=FALSE,VLOOKUP(C920,'Límites CartaControl'!$A$7:$H$13,2,FALSE),"")</f>
        <v/>
      </c>
      <c r="F920" s="14" t="str">
        <f>IF(OR(ISBLANK(B920),ISBLANK(C920))=FALSE,VLOOKUP(C920,'Límites CartaControl'!$A$7:$H$13,3,FALSE),"")</f>
        <v/>
      </c>
      <c r="G920" s="14" t="str">
        <f>IF(OR(ISBLANK(B920),ISBLANK(C920))=FALSE,VLOOKUP(C920,'Límites CartaControl'!$A$7:$H$13,4,FALSE),"")</f>
        <v/>
      </c>
      <c r="H920" s="14" t="str">
        <f>IF(OR(ISBLANK(B920),ISBLANK(C920))=FALSE,VLOOKUP(C920,'Límites CartaControl'!$A$7:$H$13,6,FALSE),"")</f>
        <v/>
      </c>
      <c r="I920" s="70" t="str">
        <f>IF(OR(ISBLANK(B920),ISBLANK(C920))=FALSE,VLOOKUP(C920,'Límites CartaControl'!$A$7:$H$13,7,FALSE),"")</f>
        <v/>
      </c>
      <c r="J920" s="48"/>
      <c r="K920" s="103"/>
      <c r="L920" s="83"/>
      <c r="M920" s="120"/>
    </row>
    <row r="921" spans="1:13" x14ac:dyDescent="0.25">
      <c r="A921" s="43">
        <v>911</v>
      </c>
      <c r="B921" s="78"/>
      <c r="C921" s="48"/>
      <c r="D921" s="48"/>
      <c r="E921" s="14" t="str">
        <f>IF(OR(ISBLANK(B921),ISBLANK(C921))=FALSE,VLOOKUP(C921,'Límites CartaControl'!$A$7:$H$13,2,FALSE),"")</f>
        <v/>
      </c>
      <c r="F921" s="14" t="str">
        <f>IF(OR(ISBLANK(B921),ISBLANK(C921))=FALSE,VLOOKUP(C921,'Límites CartaControl'!$A$7:$H$13,3,FALSE),"")</f>
        <v/>
      </c>
      <c r="G921" s="14" t="str">
        <f>IF(OR(ISBLANK(B921),ISBLANK(C921))=FALSE,VLOOKUP(C921,'Límites CartaControl'!$A$7:$H$13,4,FALSE),"")</f>
        <v/>
      </c>
      <c r="H921" s="14" t="str">
        <f>IF(OR(ISBLANK(B921),ISBLANK(C921))=FALSE,VLOOKUP(C921,'Límites CartaControl'!$A$7:$H$13,6,FALSE),"")</f>
        <v/>
      </c>
      <c r="I921" s="70" t="str">
        <f>IF(OR(ISBLANK(B921),ISBLANK(C921))=FALSE,VLOOKUP(C921,'Límites CartaControl'!$A$7:$H$13,7,FALSE),"")</f>
        <v/>
      </c>
      <c r="J921" s="48"/>
      <c r="K921" s="103"/>
      <c r="L921" s="83"/>
      <c r="M921" s="120"/>
    </row>
    <row r="922" spans="1:13" x14ac:dyDescent="0.25">
      <c r="A922" s="43">
        <v>912</v>
      </c>
      <c r="B922" s="78"/>
      <c r="C922" s="48"/>
      <c r="D922" s="48"/>
      <c r="E922" s="14" t="str">
        <f>IF(OR(ISBLANK(B922),ISBLANK(C922))=FALSE,VLOOKUP(C922,'Límites CartaControl'!$A$7:$H$13,2,FALSE),"")</f>
        <v/>
      </c>
      <c r="F922" s="14" t="str">
        <f>IF(OR(ISBLANK(B922),ISBLANK(C922))=FALSE,VLOOKUP(C922,'Límites CartaControl'!$A$7:$H$13,3,FALSE),"")</f>
        <v/>
      </c>
      <c r="G922" s="14" t="str">
        <f>IF(OR(ISBLANK(B922),ISBLANK(C922))=FALSE,VLOOKUP(C922,'Límites CartaControl'!$A$7:$H$13,4,FALSE),"")</f>
        <v/>
      </c>
      <c r="H922" s="14" t="str">
        <f>IF(OR(ISBLANK(B922),ISBLANK(C922))=FALSE,VLOOKUP(C922,'Límites CartaControl'!$A$7:$H$13,6,FALSE),"")</f>
        <v/>
      </c>
      <c r="I922" s="70" t="str">
        <f>IF(OR(ISBLANK(B922),ISBLANK(C922))=FALSE,VLOOKUP(C922,'Límites CartaControl'!$A$7:$H$13,7,FALSE),"")</f>
        <v/>
      </c>
      <c r="J922" s="48"/>
      <c r="K922" s="103"/>
      <c r="L922" s="83"/>
      <c r="M922" s="120"/>
    </row>
    <row r="923" spans="1:13" x14ac:dyDescent="0.25">
      <c r="A923" s="43">
        <v>913</v>
      </c>
      <c r="B923" s="78"/>
      <c r="C923" s="48"/>
      <c r="D923" s="48"/>
      <c r="E923" s="14" t="str">
        <f>IF(OR(ISBLANK(B923),ISBLANK(C923))=FALSE,VLOOKUP(C923,'Límites CartaControl'!$A$7:$H$13,2,FALSE),"")</f>
        <v/>
      </c>
      <c r="F923" s="14" t="str">
        <f>IF(OR(ISBLANK(B923),ISBLANK(C923))=FALSE,VLOOKUP(C923,'Límites CartaControl'!$A$7:$H$13,3,FALSE),"")</f>
        <v/>
      </c>
      <c r="G923" s="14" t="str">
        <f>IF(OR(ISBLANK(B923),ISBLANK(C923))=FALSE,VLOOKUP(C923,'Límites CartaControl'!$A$7:$H$13,4,FALSE),"")</f>
        <v/>
      </c>
      <c r="H923" s="14" t="str">
        <f>IF(OR(ISBLANK(B923),ISBLANK(C923))=FALSE,VLOOKUP(C923,'Límites CartaControl'!$A$7:$H$13,6,FALSE),"")</f>
        <v/>
      </c>
      <c r="I923" s="70" t="str">
        <f>IF(OR(ISBLANK(B923),ISBLANK(C923))=FALSE,VLOOKUP(C923,'Límites CartaControl'!$A$7:$H$13,7,FALSE),"")</f>
        <v/>
      </c>
      <c r="J923" s="48"/>
      <c r="K923" s="103"/>
      <c r="L923" s="83"/>
      <c r="M923" s="120"/>
    </row>
    <row r="924" spans="1:13" x14ac:dyDescent="0.25">
      <c r="A924" s="43">
        <v>914</v>
      </c>
      <c r="B924" s="78"/>
      <c r="C924" s="48"/>
      <c r="D924" s="48"/>
      <c r="E924" s="14" t="str">
        <f>IF(OR(ISBLANK(B924),ISBLANK(C924))=FALSE,VLOOKUP(C924,'Límites CartaControl'!$A$7:$H$13,2,FALSE),"")</f>
        <v/>
      </c>
      <c r="F924" s="14" t="str">
        <f>IF(OR(ISBLANK(B924),ISBLANK(C924))=FALSE,VLOOKUP(C924,'Límites CartaControl'!$A$7:$H$13,3,FALSE),"")</f>
        <v/>
      </c>
      <c r="G924" s="14" t="str">
        <f>IF(OR(ISBLANK(B924),ISBLANK(C924))=FALSE,VLOOKUP(C924,'Límites CartaControl'!$A$7:$H$13,4,FALSE),"")</f>
        <v/>
      </c>
      <c r="H924" s="14" t="str">
        <f>IF(OR(ISBLANK(B924),ISBLANK(C924))=FALSE,VLOOKUP(C924,'Límites CartaControl'!$A$7:$H$13,6,FALSE),"")</f>
        <v/>
      </c>
      <c r="I924" s="70" t="str">
        <f>IF(OR(ISBLANK(B924),ISBLANK(C924))=FALSE,VLOOKUP(C924,'Límites CartaControl'!$A$7:$H$13,7,FALSE),"")</f>
        <v/>
      </c>
      <c r="J924" s="48"/>
      <c r="K924" s="103"/>
      <c r="L924" s="83"/>
      <c r="M924" s="120"/>
    </row>
    <row r="925" spans="1:13" x14ac:dyDescent="0.25">
      <c r="A925" s="43">
        <v>915</v>
      </c>
      <c r="B925" s="78"/>
      <c r="C925" s="48"/>
      <c r="D925" s="48"/>
      <c r="E925" s="14" t="str">
        <f>IF(OR(ISBLANK(B925),ISBLANK(C925))=FALSE,VLOOKUP(C925,'Límites CartaControl'!$A$7:$H$13,2,FALSE),"")</f>
        <v/>
      </c>
      <c r="F925" s="14" t="str">
        <f>IF(OR(ISBLANK(B925),ISBLANK(C925))=FALSE,VLOOKUP(C925,'Límites CartaControl'!$A$7:$H$13,3,FALSE),"")</f>
        <v/>
      </c>
      <c r="G925" s="14" t="str">
        <f>IF(OR(ISBLANK(B925),ISBLANK(C925))=FALSE,VLOOKUP(C925,'Límites CartaControl'!$A$7:$H$13,4,FALSE),"")</f>
        <v/>
      </c>
      <c r="H925" s="14" t="str">
        <f>IF(OR(ISBLANK(B925),ISBLANK(C925))=FALSE,VLOOKUP(C925,'Límites CartaControl'!$A$7:$H$13,6,FALSE),"")</f>
        <v/>
      </c>
      <c r="I925" s="70" t="str">
        <f>IF(OR(ISBLANK(B925),ISBLANK(C925))=FALSE,VLOOKUP(C925,'Límites CartaControl'!$A$7:$H$13,7,FALSE),"")</f>
        <v/>
      </c>
      <c r="J925" s="48"/>
      <c r="K925" s="103"/>
      <c r="L925" s="83"/>
      <c r="M925" s="120"/>
    </row>
    <row r="926" spans="1:13" x14ac:dyDescent="0.25">
      <c r="A926" s="43">
        <v>916</v>
      </c>
      <c r="B926" s="78"/>
      <c r="C926" s="48"/>
      <c r="D926" s="48"/>
      <c r="E926" s="14" t="str">
        <f>IF(OR(ISBLANK(B926),ISBLANK(C926))=FALSE,VLOOKUP(C926,'Límites CartaControl'!$A$7:$H$13,2,FALSE),"")</f>
        <v/>
      </c>
      <c r="F926" s="14" t="str">
        <f>IF(OR(ISBLANK(B926),ISBLANK(C926))=FALSE,VLOOKUP(C926,'Límites CartaControl'!$A$7:$H$13,3,FALSE),"")</f>
        <v/>
      </c>
      <c r="G926" s="14" t="str">
        <f>IF(OR(ISBLANK(B926),ISBLANK(C926))=FALSE,VLOOKUP(C926,'Límites CartaControl'!$A$7:$H$13,4,FALSE),"")</f>
        <v/>
      </c>
      <c r="H926" s="14" t="str">
        <f>IF(OR(ISBLANK(B926),ISBLANK(C926))=FALSE,VLOOKUP(C926,'Límites CartaControl'!$A$7:$H$13,6,FALSE),"")</f>
        <v/>
      </c>
      <c r="I926" s="70" t="str">
        <f>IF(OR(ISBLANK(B926),ISBLANK(C926))=FALSE,VLOOKUP(C926,'Límites CartaControl'!$A$7:$H$13,7,FALSE),"")</f>
        <v/>
      </c>
      <c r="J926" s="48"/>
      <c r="K926" s="103"/>
      <c r="L926" s="83"/>
      <c r="M926" s="120"/>
    </row>
    <row r="927" spans="1:13" x14ac:dyDescent="0.25">
      <c r="A927" s="43">
        <v>917</v>
      </c>
      <c r="B927" s="78"/>
      <c r="C927" s="48"/>
      <c r="D927" s="48"/>
      <c r="E927" s="14" t="str">
        <f>IF(OR(ISBLANK(B927),ISBLANK(C927))=FALSE,VLOOKUP(C927,'Límites CartaControl'!$A$7:$H$13,2,FALSE),"")</f>
        <v/>
      </c>
      <c r="F927" s="14" t="str">
        <f>IF(OR(ISBLANK(B927),ISBLANK(C927))=FALSE,VLOOKUP(C927,'Límites CartaControl'!$A$7:$H$13,3,FALSE),"")</f>
        <v/>
      </c>
      <c r="G927" s="14" t="str">
        <f>IF(OR(ISBLANK(B927),ISBLANK(C927))=FALSE,VLOOKUP(C927,'Límites CartaControl'!$A$7:$H$13,4,FALSE),"")</f>
        <v/>
      </c>
      <c r="H927" s="14" t="str">
        <f>IF(OR(ISBLANK(B927),ISBLANK(C927))=FALSE,VLOOKUP(C927,'Límites CartaControl'!$A$7:$H$13,6,FALSE),"")</f>
        <v/>
      </c>
      <c r="I927" s="70" t="str">
        <f>IF(OR(ISBLANK(B927),ISBLANK(C927))=FALSE,VLOOKUP(C927,'Límites CartaControl'!$A$7:$H$13,7,FALSE),"")</f>
        <v/>
      </c>
      <c r="J927" s="48"/>
      <c r="K927" s="103"/>
      <c r="L927" s="83"/>
      <c r="M927" s="120"/>
    </row>
    <row r="928" spans="1:13" x14ac:dyDescent="0.25">
      <c r="A928" s="43">
        <v>918</v>
      </c>
      <c r="B928" s="78"/>
      <c r="C928" s="48"/>
      <c r="D928" s="48"/>
      <c r="E928" s="14" t="str">
        <f>IF(OR(ISBLANK(B928),ISBLANK(C928))=FALSE,VLOOKUP(C928,'Límites CartaControl'!$A$7:$H$13,2,FALSE),"")</f>
        <v/>
      </c>
      <c r="F928" s="14" t="str">
        <f>IF(OR(ISBLANK(B928),ISBLANK(C928))=FALSE,VLOOKUP(C928,'Límites CartaControl'!$A$7:$H$13,3,FALSE),"")</f>
        <v/>
      </c>
      <c r="G928" s="14" t="str">
        <f>IF(OR(ISBLANK(B928),ISBLANK(C928))=FALSE,VLOOKUP(C928,'Límites CartaControl'!$A$7:$H$13,4,FALSE),"")</f>
        <v/>
      </c>
      <c r="H928" s="14" t="str">
        <f>IF(OR(ISBLANK(B928),ISBLANK(C928))=FALSE,VLOOKUP(C928,'Límites CartaControl'!$A$7:$H$13,6,FALSE),"")</f>
        <v/>
      </c>
      <c r="I928" s="70" t="str">
        <f>IF(OR(ISBLANK(B928),ISBLANK(C928))=FALSE,VLOOKUP(C928,'Límites CartaControl'!$A$7:$H$13,7,FALSE),"")</f>
        <v/>
      </c>
      <c r="J928" s="48"/>
      <c r="K928" s="103"/>
      <c r="L928" s="83"/>
      <c r="M928" s="120"/>
    </row>
    <row r="929" spans="1:13" x14ac:dyDescent="0.25">
      <c r="A929" s="43">
        <v>919</v>
      </c>
      <c r="B929" s="78"/>
      <c r="C929" s="48"/>
      <c r="D929" s="48"/>
      <c r="E929" s="14" t="str">
        <f>IF(OR(ISBLANK(B929),ISBLANK(C929))=FALSE,VLOOKUP(C929,'Límites CartaControl'!$A$7:$H$13,2,FALSE),"")</f>
        <v/>
      </c>
      <c r="F929" s="14" t="str">
        <f>IF(OR(ISBLANK(B929),ISBLANK(C929))=FALSE,VLOOKUP(C929,'Límites CartaControl'!$A$7:$H$13,3,FALSE),"")</f>
        <v/>
      </c>
      <c r="G929" s="14" t="str">
        <f>IF(OR(ISBLANK(B929),ISBLANK(C929))=FALSE,VLOOKUP(C929,'Límites CartaControl'!$A$7:$H$13,4,FALSE),"")</f>
        <v/>
      </c>
      <c r="H929" s="14" t="str">
        <f>IF(OR(ISBLANK(B929),ISBLANK(C929))=FALSE,VLOOKUP(C929,'Límites CartaControl'!$A$7:$H$13,6,FALSE),"")</f>
        <v/>
      </c>
      <c r="I929" s="70" t="str">
        <f>IF(OR(ISBLANK(B929),ISBLANK(C929))=FALSE,VLOOKUP(C929,'Límites CartaControl'!$A$7:$H$13,7,FALSE),"")</f>
        <v/>
      </c>
      <c r="J929" s="48"/>
      <c r="K929" s="103"/>
      <c r="L929" s="83"/>
      <c r="M929" s="120"/>
    </row>
    <row r="930" spans="1:13" x14ac:dyDescent="0.25">
      <c r="A930" s="43">
        <v>920</v>
      </c>
      <c r="B930" s="78"/>
      <c r="C930" s="48"/>
      <c r="D930" s="48"/>
      <c r="E930" s="14" t="str">
        <f>IF(OR(ISBLANK(B930),ISBLANK(C930))=FALSE,VLOOKUP(C930,'Límites CartaControl'!$A$7:$H$13,2,FALSE),"")</f>
        <v/>
      </c>
      <c r="F930" s="14" t="str">
        <f>IF(OR(ISBLANK(B930),ISBLANK(C930))=FALSE,VLOOKUP(C930,'Límites CartaControl'!$A$7:$H$13,3,FALSE),"")</f>
        <v/>
      </c>
      <c r="G930" s="14" t="str">
        <f>IF(OR(ISBLANK(B930),ISBLANK(C930))=FALSE,VLOOKUP(C930,'Límites CartaControl'!$A$7:$H$13,4,FALSE),"")</f>
        <v/>
      </c>
      <c r="H930" s="14" t="str">
        <f>IF(OR(ISBLANK(B930),ISBLANK(C930))=FALSE,VLOOKUP(C930,'Límites CartaControl'!$A$7:$H$13,6,FALSE),"")</f>
        <v/>
      </c>
      <c r="I930" s="70" t="str">
        <f>IF(OR(ISBLANK(B930),ISBLANK(C930))=FALSE,VLOOKUP(C930,'Límites CartaControl'!$A$7:$H$13,7,FALSE),"")</f>
        <v/>
      </c>
      <c r="J930" s="48"/>
      <c r="K930" s="103"/>
      <c r="L930" s="83"/>
      <c r="M930" s="120"/>
    </row>
    <row r="931" spans="1:13" x14ac:dyDescent="0.25">
      <c r="A931" s="43">
        <v>921</v>
      </c>
      <c r="B931" s="78"/>
      <c r="C931" s="48"/>
      <c r="D931" s="48"/>
      <c r="E931" s="14" t="str">
        <f>IF(OR(ISBLANK(B931),ISBLANK(C931))=FALSE,VLOOKUP(C931,'Límites CartaControl'!$A$7:$H$13,2,FALSE),"")</f>
        <v/>
      </c>
      <c r="F931" s="14" t="str">
        <f>IF(OR(ISBLANK(B931),ISBLANK(C931))=FALSE,VLOOKUP(C931,'Límites CartaControl'!$A$7:$H$13,3,FALSE),"")</f>
        <v/>
      </c>
      <c r="G931" s="14" t="str">
        <f>IF(OR(ISBLANK(B931),ISBLANK(C931))=FALSE,VLOOKUP(C931,'Límites CartaControl'!$A$7:$H$13,4,FALSE),"")</f>
        <v/>
      </c>
      <c r="H931" s="14" t="str">
        <f>IF(OR(ISBLANK(B931),ISBLANK(C931))=FALSE,VLOOKUP(C931,'Límites CartaControl'!$A$7:$H$13,6,FALSE),"")</f>
        <v/>
      </c>
      <c r="I931" s="70" t="str">
        <f>IF(OR(ISBLANK(B931),ISBLANK(C931))=FALSE,VLOOKUP(C931,'Límites CartaControl'!$A$7:$H$13,7,FALSE),"")</f>
        <v/>
      </c>
      <c r="J931" s="48"/>
      <c r="K931" s="103"/>
      <c r="L931" s="83"/>
      <c r="M931" s="120"/>
    </row>
    <row r="932" spans="1:13" x14ac:dyDescent="0.25">
      <c r="A932" s="43">
        <v>922</v>
      </c>
      <c r="B932" s="78"/>
      <c r="C932" s="48"/>
      <c r="D932" s="48"/>
      <c r="E932" s="14" t="str">
        <f>IF(OR(ISBLANK(B932),ISBLANK(C932))=FALSE,VLOOKUP(C932,'Límites CartaControl'!$A$7:$H$13,2,FALSE),"")</f>
        <v/>
      </c>
      <c r="F932" s="14" t="str">
        <f>IF(OR(ISBLANK(B932),ISBLANK(C932))=FALSE,VLOOKUP(C932,'Límites CartaControl'!$A$7:$H$13,3,FALSE),"")</f>
        <v/>
      </c>
      <c r="G932" s="14" t="str">
        <f>IF(OR(ISBLANK(B932),ISBLANK(C932))=FALSE,VLOOKUP(C932,'Límites CartaControl'!$A$7:$H$13,4,FALSE),"")</f>
        <v/>
      </c>
      <c r="H932" s="14" t="str">
        <f>IF(OR(ISBLANK(B932),ISBLANK(C932))=FALSE,VLOOKUP(C932,'Límites CartaControl'!$A$7:$H$13,6,FALSE),"")</f>
        <v/>
      </c>
      <c r="I932" s="70" t="str">
        <f>IF(OR(ISBLANK(B932),ISBLANK(C932))=FALSE,VLOOKUP(C932,'Límites CartaControl'!$A$7:$H$13,7,FALSE),"")</f>
        <v/>
      </c>
      <c r="J932" s="48"/>
      <c r="K932" s="103"/>
      <c r="L932" s="83"/>
      <c r="M932" s="120"/>
    </row>
    <row r="933" spans="1:13" x14ac:dyDescent="0.25">
      <c r="A933" s="43">
        <v>923</v>
      </c>
      <c r="B933" s="78"/>
      <c r="C933" s="48"/>
      <c r="D933" s="48"/>
      <c r="E933" s="14" t="str">
        <f>IF(OR(ISBLANK(B933),ISBLANK(C933))=FALSE,VLOOKUP(C933,'Límites CartaControl'!$A$7:$H$13,2,FALSE),"")</f>
        <v/>
      </c>
      <c r="F933" s="14" t="str">
        <f>IF(OR(ISBLANK(B933),ISBLANK(C933))=FALSE,VLOOKUP(C933,'Límites CartaControl'!$A$7:$H$13,3,FALSE),"")</f>
        <v/>
      </c>
      <c r="G933" s="14" t="str">
        <f>IF(OR(ISBLANK(B933),ISBLANK(C933))=FALSE,VLOOKUP(C933,'Límites CartaControl'!$A$7:$H$13,4,FALSE),"")</f>
        <v/>
      </c>
      <c r="H933" s="14" t="str">
        <f>IF(OR(ISBLANK(B933),ISBLANK(C933))=FALSE,VLOOKUP(C933,'Límites CartaControl'!$A$7:$H$13,6,FALSE),"")</f>
        <v/>
      </c>
      <c r="I933" s="70" t="str">
        <f>IF(OR(ISBLANK(B933),ISBLANK(C933))=FALSE,VLOOKUP(C933,'Límites CartaControl'!$A$7:$H$13,7,FALSE),"")</f>
        <v/>
      </c>
      <c r="J933" s="48"/>
      <c r="K933" s="103"/>
      <c r="L933" s="83"/>
      <c r="M933" s="120"/>
    </row>
    <row r="934" spans="1:13" x14ac:dyDescent="0.25">
      <c r="A934" s="43">
        <v>924</v>
      </c>
      <c r="B934" s="78"/>
      <c r="C934" s="48"/>
      <c r="D934" s="48"/>
      <c r="E934" s="14" t="str">
        <f>IF(OR(ISBLANK(B934),ISBLANK(C934))=FALSE,VLOOKUP(C934,'Límites CartaControl'!$A$7:$H$13,2,FALSE),"")</f>
        <v/>
      </c>
      <c r="F934" s="14" t="str">
        <f>IF(OR(ISBLANK(B934),ISBLANK(C934))=FALSE,VLOOKUP(C934,'Límites CartaControl'!$A$7:$H$13,3,FALSE),"")</f>
        <v/>
      </c>
      <c r="G934" s="14" t="str">
        <f>IF(OR(ISBLANK(B934),ISBLANK(C934))=FALSE,VLOOKUP(C934,'Límites CartaControl'!$A$7:$H$13,4,FALSE),"")</f>
        <v/>
      </c>
      <c r="H934" s="14" t="str">
        <f>IF(OR(ISBLANK(B934),ISBLANK(C934))=FALSE,VLOOKUP(C934,'Límites CartaControl'!$A$7:$H$13,6,FALSE),"")</f>
        <v/>
      </c>
      <c r="I934" s="70" t="str">
        <f>IF(OR(ISBLANK(B934),ISBLANK(C934))=FALSE,VLOOKUP(C934,'Límites CartaControl'!$A$7:$H$13,7,FALSE),"")</f>
        <v/>
      </c>
      <c r="J934" s="48"/>
      <c r="K934" s="103"/>
      <c r="L934" s="83"/>
      <c r="M934" s="120"/>
    </row>
    <row r="935" spans="1:13" x14ac:dyDescent="0.25">
      <c r="A935" s="43">
        <v>925</v>
      </c>
      <c r="B935" s="78"/>
      <c r="C935" s="48"/>
      <c r="D935" s="48"/>
      <c r="E935" s="14" t="str">
        <f>IF(OR(ISBLANK(B935),ISBLANK(C935))=FALSE,VLOOKUP(C935,'Límites CartaControl'!$A$7:$H$13,2,FALSE),"")</f>
        <v/>
      </c>
      <c r="F935" s="14" t="str">
        <f>IF(OR(ISBLANK(B935),ISBLANK(C935))=FALSE,VLOOKUP(C935,'Límites CartaControl'!$A$7:$H$13,3,FALSE),"")</f>
        <v/>
      </c>
      <c r="G935" s="14" t="str">
        <f>IF(OR(ISBLANK(B935),ISBLANK(C935))=FALSE,VLOOKUP(C935,'Límites CartaControl'!$A$7:$H$13,4,FALSE),"")</f>
        <v/>
      </c>
      <c r="H935" s="14" t="str">
        <f>IF(OR(ISBLANK(B935),ISBLANK(C935))=FALSE,VLOOKUP(C935,'Límites CartaControl'!$A$7:$H$13,6,FALSE),"")</f>
        <v/>
      </c>
      <c r="I935" s="70" t="str">
        <f>IF(OR(ISBLANK(B935),ISBLANK(C935))=FALSE,VLOOKUP(C935,'Límites CartaControl'!$A$7:$H$13,7,FALSE),"")</f>
        <v/>
      </c>
      <c r="J935" s="48"/>
      <c r="K935" s="103"/>
      <c r="L935" s="83"/>
      <c r="M935" s="120"/>
    </row>
    <row r="936" spans="1:13" x14ac:dyDescent="0.25">
      <c r="A936" s="43">
        <v>926</v>
      </c>
      <c r="B936" s="78"/>
      <c r="C936" s="48"/>
      <c r="D936" s="48"/>
      <c r="E936" s="14" t="str">
        <f>IF(OR(ISBLANK(B936),ISBLANK(C936))=FALSE,VLOOKUP(C936,'Límites CartaControl'!$A$7:$H$13,2,FALSE),"")</f>
        <v/>
      </c>
      <c r="F936" s="14" t="str">
        <f>IF(OR(ISBLANK(B936),ISBLANK(C936))=FALSE,VLOOKUP(C936,'Límites CartaControl'!$A$7:$H$13,3,FALSE),"")</f>
        <v/>
      </c>
      <c r="G936" s="14" t="str">
        <f>IF(OR(ISBLANK(B936),ISBLANK(C936))=FALSE,VLOOKUP(C936,'Límites CartaControl'!$A$7:$H$13,4,FALSE),"")</f>
        <v/>
      </c>
      <c r="H936" s="14" t="str">
        <f>IF(OR(ISBLANK(B936),ISBLANK(C936))=FALSE,VLOOKUP(C936,'Límites CartaControl'!$A$7:$H$13,6,FALSE),"")</f>
        <v/>
      </c>
      <c r="I936" s="70" t="str">
        <f>IF(OR(ISBLANK(B936),ISBLANK(C936))=FALSE,VLOOKUP(C936,'Límites CartaControl'!$A$7:$H$13,7,FALSE),"")</f>
        <v/>
      </c>
      <c r="J936" s="48"/>
      <c r="K936" s="103"/>
      <c r="L936" s="83"/>
      <c r="M936" s="120"/>
    </row>
    <row r="937" spans="1:13" x14ac:dyDescent="0.25">
      <c r="A937" s="43">
        <v>927</v>
      </c>
      <c r="B937" s="78"/>
      <c r="C937" s="48"/>
      <c r="D937" s="48"/>
      <c r="E937" s="14" t="str">
        <f>IF(OR(ISBLANK(B937),ISBLANK(C937))=FALSE,VLOOKUP(C937,'Límites CartaControl'!$A$7:$H$13,2,FALSE),"")</f>
        <v/>
      </c>
      <c r="F937" s="14" t="str">
        <f>IF(OR(ISBLANK(B937),ISBLANK(C937))=FALSE,VLOOKUP(C937,'Límites CartaControl'!$A$7:$H$13,3,FALSE),"")</f>
        <v/>
      </c>
      <c r="G937" s="14" t="str">
        <f>IF(OR(ISBLANK(B937),ISBLANK(C937))=FALSE,VLOOKUP(C937,'Límites CartaControl'!$A$7:$H$13,4,FALSE),"")</f>
        <v/>
      </c>
      <c r="H937" s="14" t="str">
        <f>IF(OR(ISBLANK(B937),ISBLANK(C937))=FALSE,VLOOKUP(C937,'Límites CartaControl'!$A$7:$H$13,6,FALSE),"")</f>
        <v/>
      </c>
      <c r="I937" s="70" t="str">
        <f>IF(OR(ISBLANK(B937),ISBLANK(C937))=FALSE,VLOOKUP(C937,'Límites CartaControl'!$A$7:$H$13,7,FALSE),"")</f>
        <v/>
      </c>
      <c r="J937" s="48"/>
      <c r="K937" s="103"/>
      <c r="L937" s="83"/>
      <c r="M937" s="120"/>
    </row>
    <row r="938" spans="1:13" x14ac:dyDescent="0.25">
      <c r="A938" s="43">
        <v>928</v>
      </c>
      <c r="B938" s="78"/>
      <c r="C938" s="48"/>
      <c r="D938" s="48"/>
      <c r="E938" s="14" t="str">
        <f>IF(OR(ISBLANK(B938),ISBLANK(C938))=FALSE,VLOOKUP(C938,'Límites CartaControl'!$A$7:$H$13,2,FALSE),"")</f>
        <v/>
      </c>
      <c r="F938" s="14" t="str">
        <f>IF(OR(ISBLANK(B938),ISBLANK(C938))=FALSE,VLOOKUP(C938,'Límites CartaControl'!$A$7:$H$13,3,FALSE),"")</f>
        <v/>
      </c>
      <c r="G938" s="14" t="str">
        <f>IF(OR(ISBLANK(B938),ISBLANK(C938))=FALSE,VLOOKUP(C938,'Límites CartaControl'!$A$7:$H$13,4,FALSE),"")</f>
        <v/>
      </c>
      <c r="H938" s="14" t="str">
        <f>IF(OR(ISBLANK(B938),ISBLANK(C938))=FALSE,VLOOKUP(C938,'Límites CartaControl'!$A$7:$H$13,6,FALSE),"")</f>
        <v/>
      </c>
      <c r="I938" s="70" t="str">
        <f>IF(OR(ISBLANK(B938),ISBLANK(C938))=FALSE,VLOOKUP(C938,'Límites CartaControl'!$A$7:$H$13,7,FALSE),"")</f>
        <v/>
      </c>
      <c r="J938" s="48"/>
      <c r="K938" s="103"/>
      <c r="L938" s="83"/>
      <c r="M938" s="120"/>
    </row>
    <row r="939" spans="1:13" x14ac:dyDescent="0.25">
      <c r="A939" s="43">
        <v>929</v>
      </c>
      <c r="B939" s="78"/>
      <c r="C939" s="48"/>
      <c r="D939" s="48"/>
      <c r="E939" s="14" t="str">
        <f>IF(OR(ISBLANK(B939),ISBLANK(C939))=FALSE,VLOOKUP(C939,'Límites CartaControl'!$A$7:$H$13,2,FALSE),"")</f>
        <v/>
      </c>
      <c r="F939" s="14" t="str">
        <f>IF(OR(ISBLANK(B939),ISBLANK(C939))=FALSE,VLOOKUP(C939,'Límites CartaControl'!$A$7:$H$13,3,FALSE),"")</f>
        <v/>
      </c>
      <c r="G939" s="14" t="str">
        <f>IF(OR(ISBLANK(B939),ISBLANK(C939))=FALSE,VLOOKUP(C939,'Límites CartaControl'!$A$7:$H$13,4,FALSE),"")</f>
        <v/>
      </c>
      <c r="H939" s="14" t="str">
        <f>IF(OR(ISBLANK(B939),ISBLANK(C939))=FALSE,VLOOKUP(C939,'Límites CartaControl'!$A$7:$H$13,6,FALSE),"")</f>
        <v/>
      </c>
      <c r="I939" s="70" t="str">
        <f>IF(OR(ISBLANK(B939),ISBLANK(C939))=FALSE,VLOOKUP(C939,'Límites CartaControl'!$A$7:$H$13,7,FALSE),"")</f>
        <v/>
      </c>
      <c r="J939" s="48"/>
      <c r="K939" s="103"/>
      <c r="L939" s="83"/>
      <c r="M939" s="120"/>
    </row>
    <row r="940" spans="1:13" x14ac:dyDescent="0.25">
      <c r="A940" s="43">
        <v>930</v>
      </c>
      <c r="B940" s="78"/>
      <c r="C940" s="48"/>
      <c r="D940" s="48"/>
      <c r="E940" s="14" t="str">
        <f>IF(OR(ISBLANK(B940),ISBLANK(C940))=FALSE,VLOOKUP(C940,'Límites CartaControl'!$A$7:$H$13,2,FALSE),"")</f>
        <v/>
      </c>
      <c r="F940" s="14" t="str">
        <f>IF(OR(ISBLANK(B940),ISBLANK(C940))=FALSE,VLOOKUP(C940,'Límites CartaControl'!$A$7:$H$13,3,FALSE),"")</f>
        <v/>
      </c>
      <c r="G940" s="14" t="str">
        <f>IF(OR(ISBLANK(B940),ISBLANK(C940))=FALSE,VLOOKUP(C940,'Límites CartaControl'!$A$7:$H$13,4,FALSE),"")</f>
        <v/>
      </c>
      <c r="H940" s="14" t="str">
        <f>IF(OR(ISBLANK(B940),ISBLANK(C940))=FALSE,VLOOKUP(C940,'Límites CartaControl'!$A$7:$H$13,6,FALSE),"")</f>
        <v/>
      </c>
      <c r="I940" s="70" t="str">
        <f>IF(OR(ISBLANK(B940),ISBLANK(C940))=FALSE,VLOOKUP(C940,'Límites CartaControl'!$A$7:$H$13,7,FALSE),"")</f>
        <v/>
      </c>
      <c r="J940" s="48"/>
      <c r="K940" s="103"/>
      <c r="L940" s="83"/>
      <c r="M940" s="120"/>
    </row>
    <row r="941" spans="1:13" x14ac:dyDescent="0.25">
      <c r="A941" s="43">
        <v>931</v>
      </c>
      <c r="B941" s="78"/>
      <c r="C941" s="48"/>
      <c r="D941" s="48"/>
      <c r="E941" s="14" t="str">
        <f>IF(OR(ISBLANK(B941),ISBLANK(C941))=FALSE,VLOOKUP(C941,'Límites CartaControl'!$A$7:$H$13,2,FALSE),"")</f>
        <v/>
      </c>
      <c r="F941" s="14" t="str">
        <f>IF(OR(ISBLANK(B941),ISBLANK(C941))=FALSE,VLOOKUP(C941,'Límites CartaControl'!$A$7:$H$13,3,FALSE),"")</f>
        <v/>
      </c>
      <c r="G941" s="14" t="str">
        <f>IF(OR(ISBLANK(B941),ISBLANK(C941))=FALSE,VLOOKUP(C941,'Límites CartaControl'!$A$7:$H$13,4,FALSE),"")</f>
        <v/>
      </c>
      <c r="H941" s="14" t="str">
        <f>IF(OR(ISBLANK(B941),ISBLANK(C941))=FALSE,VLOOKUP(C941,'Límites CartaControl'!$A$7:$H$13,6,FALSE),"")</f>
        <v/>
      </c>
      <c r="I941" s="70" t="str">
        <f>IF(OR(ISBLANK(B941),ISBLANK(C941))=FALSE,VLOOKUP(C941,'Límites CartaControl'!$A$7:$H$13,7,FALSE),"")</f>
        <v/>
      </c>
      <c r="J941" s="48"/>
      <c r="K941" s="103"/>
      <c r="L941" s="83"/>
      <c r="M941" s="120"/>
    </row>
    <row r="942" spans="1:13" x14ac:dyDescent="0.25">
      <c r="A942" s="43">
        <v>932</v>
      </c>
      <c r="B942" s="78"/>
      <c r="C942" s="48"/>
      <c r="D942" s="48"/>
      <c r="E942" s="14" t="str">
        <f>IF(OR(ISBLANK(B942),ISBLANK(C942))=FALSE,VLOOKUP(C942,'Límites CartaControl'!$A$7:$H$13,2,FALSE),"")</f>
        <v/>
      </c>
      <c r="F942" s="14" t="str">
        <f>IF(OR(ISBLANK(B942),ISBLANK(C942))=FALSE,VLOOKUP(C942,'Límites CartaControl'!$A$7:$H$13,3,FALSE),"")</f>
        <v/>
      </c>
      <c r="G942" s="14" t="str">
        <f>IF(OR(ISBLANK(B942),ISBLANK(C942))=FALSE,VLOOKUP(C942,'Límites CartaControl'!$A$7:$H$13,4,FALSE),"")</f>
        <v/>
      </c>
      <c r="H942" s="14" t="str">
        <f>IF(OR(ISBLANK(B942),ISBLANK(C942))=FALSE,VLOOKUP(C942,'Límites CartaControl'!$A$7:$H$13,6,FALSE),"")</f>
        <v/>
      </c>
      <c r="I942" s="70" t="str">
        <f>IF(OR(ISBLANK(B942),ISBLANK(C942))=FALSE,VLOOKUP(C942,'Límites CartaControl'!$A$7:$H$13,7,FALSE),"")</f>
        <v/>
      </c>
      <c r="J942" s="48"/>
      <c r="K942" s="103"/>
      <c r="L942" s="83"/>
      <c r="M942" s="120"/>
    </row>
    <row r="943" spans="1:13" x14ac:dyDescent="0.25">
      <c r="A943" s="43">
        <v>933</v>
      </c>
      <c r="B943" s="78"/>
      <c r="C943" s="48"/>
      <c r="D943" s="48"/>
      <c r="E943" s="14" t="str">
        <f>IF(OR(ISBLANK(B943),ISBLANK(C943))=FALSE,VLOOKUP(C943,'Límites CartaControl'!$A$7:$H$13,2,FALSE),"")</f>
        <v/>
      </c>
      <c r="F943" s="14" t="str">
        <f>IF(OR(ISBLANK(B943),ISBLANK(C943))=FALSE,VLOOKUP(C943,'Límites CartaControl'!$A$7:$H$13,3,FALSE),"")</f>
        <v/>
      </c>
      <c r="G943" s="14" t="str">
        <f>IF(OR(ISBLANK(B943),ISBLANK(C943))=FALSE,VLOOKUP(C943,'Límites CartaControl'!$A$7:$H$13,4,FALSE),"")</f>
        <v/>
      </c>
      <c r="H943" s="14" t="str">
        <f>IF(OR(ISBLANK(B943),ISBLANK(C943))=FALSE,VLOOKUP(C943,'Límites CartaControl'!$A$7:$H$13,6,FALSE),"")</f>
        <v/>
      </c>
      <c r="I943" s="70" t="str">
        <f>IF(OR(ISBLANK(B943),ISBLANK(C943))=FALSE,VLOOKUP(C943,'Límites CartaControl'!$A$7:$H$13,7,FALSE),"")</f>
        <v/>
      </c>
      <c r="J943" s="48"/>
      <c r="K943" s="103"/>
      <c r="L943" s="83"/>
      <c r="M943" s="120"/>
    </row>
    <row r="944" spans="1:13" x14ac:dyDescent="0.25">
      <c r="A944" s="43">
        <v>934</v>
      </c>
      <c r="B944" s="78"/>
      <c r="C944" s="48"/>
      <c r="D944" s="48"/>
      <c r="E944" s="14" t="str">
        <f>IF(OR(ISBLANK(B944),ISBLANK(C944))=FALSE,VLOOKUP(C944,'Límites CartaControl'!$A$7:$H$13,2,FALSE),"")</f>
        <v/>
      </c>
      <c r="F944" s="14" t="str">
        <f>IF(OR(ISBLANK(B944),ISBLANK(C944))=FALSE,VLOOKUP(C944,'Límites CartaControl'!$A$7:$H$13,3,FALSE),"")</f>
        <v/>
      </c>
      <c r="G944" s="14" t="str">
        <f>IF(OR(ISBLANK(B944),ISBLANK(C944))=FALSE,VLOOKUP(C944,'Límites CartaControl'!$A$7:$H$13,4,FALSE),"")</f>
        <v/>
      </c>
      <c r="H944" s="14" t="str">
        <f>IF(OR(ISBLANK(B944),ISBLANK(C944))=FALSE,VLOOKUP(C944,'Límites CartaControl'!$A$7:$H$13,6,FALSE),"")</f>
        <v/>
      </c>
      <c r="I944" s="70" t="str">
        <f>IF(OR(ISBLANK(B944),ISBLANK(C944))=FALSE,VLOOKUP(C944,'Límites CartaControl'!$A$7:$H$13,7,FALSE),"")</f>
        <v/>
      </c>
      <c r="J944" s="48"/>
      <c r="K944" s="103"/>
      <c r="L944" s="83"/>
      <c r="M944" s="120"/>
    </row>
    <row r="945" spans="1:13" x14ac:dyDescent="0.25">
      <c r="A945" s="43">
        <v>935</v>
      </c>
      <c r="B945" s="78"/>
      <c r="C945" s="48"/>
      <c r="D945" s="48"/>
      <c r="E945" s="14" t="str">
        <f>IF(OR(ISBLANK(B945),ISBLANK(C945))=FALSE,VLOOKUP(C945,'Límites CartaControl'!$A$7:$H$13,2,FALSE),"")</f>
        <v/>
      </c>
      <c r="F945" s="14" t="str">
        <f>IF(OR(ISBLANK(B945),ISBLANK(C945))=FALSE,VLOOKUP(C945,'Límites CartaControl'!$A$7:$H$13,3,FALSE),"")</f>
        <v/>
      </c>
      <c r="G945" s="14" t="str">
        <f>IF(OR(ISBLANK(B945),ISBLANK(C945))=FALSE,VLOOKUP(C945,'Límites CartaControl'!$A$7:$H$13,4,FALSE),"")</f>
        <v/>
      </c>
      <c r="H945" s="14" t="str">
        <f>IF(OR(ISBLANK(B945),ISBLANK(C945))=FALSE,VLOOKUP(C945,'Límites CartaControl'!$A$7:$H$13,6,FALSE),"")</f>
        <v/>
      </c>
      <c r="I945" s="70" t="str">
        <f>IF(OR(ISBLANK(B945),ISBLANK(C945))=FALSE,VLOOKUP(C945,'Límites CartaControl'!$A$7:$H$13,7,FALSE),"")</f>
        <v/>
      </c>
      <c r="J945" s="48"/>
      <c r="K945" s="103"/>
      <c r="L945" s="83"/>
      <c r="M945" s="120"/>
    </row>
    <row r="946" spans="1:13" x14ac:dyDescent="0.25">
      <c r="A946" s="43">
        <v>936</v>
      </c>
      <c r="B946" s="78"/>
      <c r="C946" s="48"/>
      <c r="D946" s="48"/>
      <c r="E946" s="14" t="str">
        <f>IF(OR(ISBLANK(B946),ISBLANK(C946))=FALSE,VLOOKUP(C946,'Límites CartaControl'!$A$7:$H$13,2,FALSE),"")</f>
        <v/>
      </c>
      <c r="F946" s="14" t="str">
        <f>IF(OR(ISBLANK(B946),ISBLANK(C946))=FALSE,VLOOKUP(C946,'Límites CartaControl'!$A$7:$H$13,3,FALSE),"")</f>
        <v/>
      </c>
      <c r="G946" s="14" t="str">
        <f>IF(OR(ISBLANK(B946),ISBLANK(C946))=FALSE,VLOOKUP(C946,'Límites CartaControl'!$A$7:$H$13,4,FALSE),"")</f>
        <v/>
      </c>
      <c r="H946" s="14" t="str">
        <f>IF(OR(ISBLANK(B946),ISBLANK(C946))=FALSE,VLOOKUP(C946,'Límites CartaControl'!$A$7:$H$13,6,FALSE),"")</f>
        <v/>
      </c>
      <c r="I946" s="70" t="str">
        <f>IF(OR(ISBLANK(B946),ISBLANK(C946))=FALSE,VLOOKUP(C946,'Límites CartaControl'!$A$7:$H$13,7,FALSE),"")</f>
        <v/>
      </c>
      <c r="J946" s="48"/>
      <c r="K946" s="103"/>
      <c r="L946" s="83"/>
      <c r="M946" s="120"/>
    </row>
    <row r="947" spans="1:13" x14ac:dyDescent="0.25">
      <c r="A947" s="43">
        <v>937</v>
      </c>
      <c r="B947" s="78"/>
      <c r="C947" s="48"/>
      <c r="D947" s="48"/>
      <c r="E947" s="14" t="str">
        <f>IF(OR(ISBLANK(B947),ISBLANK(C947))=FALSE,VLOOKUP(C947,'Límites CartaControl'!$A$7:$H$13,2,FALSE),"")</f>
        <v/>
      </c>
      <c r="F947" s="14" t="str">
        <f>IF(OR(ISBLANK(B947),ISBLANK(C947))=FALSE,VLOOKUP(C947,'Límites CartaControl'!$A$7:$H$13,3,FALSE),"")</f>
        <v/>
      </c>
      <c r="G947" s="14" t="str">
        <f>IF(OR(ISBLANK(B947),ISBLANK(C947))=FALSE,VLOOKUP(C947,'Límites CartaControl'!$A$7:$H$13,4,FALSE),"")</f>
        <v/>
      </c>
      <c r="H947" s="14" t="str">
        <f>IF(OR(ISBLANK(B947),ISBLANK(C947))=FALSE,VLOOKUP(C947,'Límites CartaControl'!$A$7:$H$13,6,FALSE),"")</f>
        <v/>
      </c>
      <c r="I947" s="70" t="str">
        <f>IF(OR(ISBLANK(B947),ISBLANK(C947))=FALSE,VLOOKUP(C947,'Límites CartaControl'!$A$7:$H$13,7,FALSE),"")</f>
        <v/>
      </c>
      <c r="J947" s="48"/>
      <c r="K947" s="103"/>
      <c r="L947" s="83"/>
      <c r="M947" s="120"/>
    </row>
    <row r="948" spans="1:13" x14ac:dyDescent="0.25">
      <c r="A948" s="43">
        <v>938</v>
      </c>
      <c r="B948" s="78"/>
      <c r="C948" s="48"/>
      <c r="D948" s="48"/>
      <c r="E948" s="14" t="str">
        <f>IF(OR(ISBLANK(B948),ISBLANK(C948))=FALSE,VLOOKUP(C948,'Límites CartaControl'!$A$7:$H$13,2,FALSE),"")</f>
        <v/>
      </c>
      <c r="F948" s="14" t="str">
        <f>IF(OR(ISBLANK(B948),ISBLANK(C948))=FALSE,VLOOKUP(C948,'Límites CartaControl'!$A$7:$H$13,3,FALSE),"")</f>
        <v/>
      </c>
      <c r="G948" s="14" t="str">
        <f>IF(OR(ISBLANK(B948),ISBLANK(C948))=FALSE,VLOOKUP(C948,'Límites CartaControl'!$A$7:$H$13,4,FALSE),"")</f>
        <v/>
      </c>
      <c r="H948" s="14" t="str">
        <f>IF(OR(ISBLANK(B948),ISBLANK(C948))=FALSE,VLOOKUP(C948,'Límites CartaControl'!$A$7:$H$13,6,FALSE),"")</f>
        <v/>
      </c>
      <c r="I948" s="70" t="str">
        <f>IF(OR(ISBLANK(B948),ISBLANK(C948))=FALSE,VLOOKUP(C948,'Límites CartaControl'!$A$7:$H$13,7,FALSE),"")</f>
        <v/>
      </c>
      <c r="J948" s="48"/>
      <c r="K948" s="103"/>
      <c r="L948" s="83"/>
      <c r="M948" s="120"/>
    </row>
    <row r="949" spans="1:13" x14ac:dyDescent="0.25">
      <c r="A949" s="43">
        <v>939</v>
      </c>
      <c r="B949" s="78"/>
      <c r="C949" s="48"/>
      <c r="D949" s="48"/>
      <c r="E949" s="14" t="str">
        <f>IF(OR(ISBLANK(B949),ISBLANK(C949))=FALSE,VLOOKUP(C949,'Límites CartaControl'!$A$7:$H$13,2,FALSE),"")</f>
        <v/>
      </c>
      <c r="F949" s="14" t="str">
        <f>IF(OR(ISBLANK(B949),ISBLANK(C949))=FALSE,VLOOKUP(C949,'Límites CartaControl'!$A$7:$H$13,3,FALSE),"")</f>
        <v/>
      </c>
      <c r="G949" s="14" t="str">
        <f>IF(OR(ISBLANK(B949),ISBLANK(C949))=FALSE,VLOOKUP(C949,'Límites CartaControl'!$A$7:$H$13,4,FALSE),"")</f>
        <v/>
      </c>
      <c r="H949" s="14" t="str">
        <f>IF(OR(ISBLANK(B949),ISBLANK(C949))=FALSE,VLOOKUP(C949,'Límites CartaControl'!$A$7:$H$13,6,FALSE),"")</f>
        <v/>
      </c>
      <c r="I949" s="70" t="str">
        <f>IF(OR(ISBLANK(B949),ISBLANK(C949))=FALSE,VLOOKUP(C949,'Límites CartaControl'!$A$7:$H$13,7,FALSE),"")</f>
        <v/>
      </c>
      <c r="J949" s="48"/>
      <c r="K949" s="103"/>
      <c r="L949" s="83"/>
      <c r="M949" s="120"/>
    </row>
    <row r="950" spans="1:13" x14ac:dyDescent="0.25">
      <c r="A950" s="43">
        <v>940</v>
      </c>
      <c r="B950" s="78"/>
      <c r="C950" s="48"/>
      <c r="D950" s="48"/>
      <c r="E950" s="14" t="str">
        <f>IF(OR(ISBLANK(B950),ISBLANK(C950))=FALSE,VLOOKUP(C950,'Límites CartaControl'!$A$7:$H$13,2,FALSE),"")</f>
        <v/>
      </c>
      <c r="F950" s="14" t="str">
        <f>IF(OR(ISBLANK(B950),ISBLANK(C950))=FALSE,VLOOKUP(C950,'Límites CartaControl'!$A$7:$H$13,3,FALSE),"")</f>
        <v/>
      </c>
      <c r="G950" s="14" t="str">
        <f>IF(OR(ISBLANK(B950),ISBLANK(C950))=FALSE,VLOOKUP(C950,'Límites CartaControl'!$A$7:$H$13,4,FALSE),"")</f>
        <v/>
      </c>
      <c r="H950" s="14" t="str">
        <f>IF(OR(ISBLANK(B950),ISBLANK(C950))=FALSE,VLOOKUP(C950,'Límites CartaControl'!$A$7:$H$13,6,FALSE),"")</f>
        <v/>
      </c>
      <c r="I950" s="70" t="str">
        <f>IF(OR(ISBLANK(B950),ISBLANK(C950))=FALSE,VLOOKUP(C950,'Límites CartaControl'!$A$7:$H$13,7,FALSE),"")</f>
        <v/>
      </c>
      <c r="J950" s="48"/>
      <c r="K950" s="103"/>
      <c r="L950" s="83"/>
      <c r="M950" s="120"/>
    </row>
    <row r="951" spans="1:13" x14ac:dyDescent="0.25">
      <c r="A951" s="43">
        <v>941</v>
      </c>
      <c r="B951" s="78"/>
      <c r="C951" s="48"/>
      <c r="D951" s="48"/>
      <c r="E951" s="14" t="str">
        <f>IF(OR(ISBLANK(B951),ISBLANK(C951))=FALSE,VLOOKUP(C951,'Límites CartaControl'!$A$7:$H$13,2,FALSE),"")</f>
        <v/>
      </c>
      <c r="F951" s="14" t="str">
        <f>IF(OR(ISBLANK(B951),ISBLANK(C951))=FALSE,VLOOKUP(C951,'Límites CartaControl'!$A$7:$H$13,3,FALSE),"")</f>
        <v/>
      </c>
      <c r="G951" s="14" t="str">
        <f>IF(OR(ISBLANK(B951),ISBLANK(C951))=FALSE,VLOOKUP(C951,'Límites CartaControl'!$A$7:$H$13,4,FALSE),"")</f>
        <v/>
      </c>
      <c r="H951" s="14" t="str">
        <f>IF(OR(ISBLANK(B951),ISBLANK(C951))=FALSE,VLOOKUP(C951,'Límites CartaControl'!$A$7:$H$13,6,FALSE),"")</f>
        <v/>
      </c>
      <c r="I951" s="70" t="str">
        <f>IF(OR(ISBLANK(B951),ISBLANK(C951))=FALSE,VLOOKUP(C951,'Límites CartaControl'!$A$7:$H$13,7,FALSE),"")</f>
        <v/>
      </c>
      <c r="J951" s="48"/>
      <c r="K951" s="103"/>
      <c r="L951" s="83"/>
      <c r="M951" s="120"/>
    </row>
    <row r="952" spans="1:13" x14ac:dyDescent="0.25">
      <c r="A952" s="43">
        <v>942</v>
      </c>
      <c r="B952" s="78"/>
      <c r="C952" s="48"/>
      <c r="D952" s="48"/>
      <c r="E952" s="14" t="str">
        <f>IF(OR(ISBLANK(B952),ISBLANK(C952))=FALSE,VLOOKUP(C952,'Límites CartaControl'!$A$7:$H$13,2,FALSE),"")</f>
        <v/>
      </c>
      <c r="F952" s="14" t="str">
        <f>IF(OR(ISBLANK(B952),ISBLANK(C952))=FALSE,VLOOKUP(C952,'Límites CartaControl'!$A$7:$H$13,3,FALSE),"")</f>
        <v/>
      </c>
      <c r="G952" s="14" t="str">
        <f>IF(OR(ISBLANK(B952),ISBLANK(C952))=FALSE,VLOOKUP(C952,'Límites CartaControl'!$A$7:$H$13,4,FALSE),"")</f>
        <v/>
      </c>
      <c r="H952" s="14" t="str">
        <f>IF(OR(ISBLANK(B952),ISBLANK(C952))=FALSE,VLOOKUP(C952,'Límites CartaControl'!$A$7:$H$13,6,FALSE),"")</f>
        <v/>
      </c>
      <c r="I952" s="70" t="str">
        <f>IF(OR(ISBLANK(B952),ISBLANK(C952))=FALSE,VLOOKUP(C952,'Límites CartaControl'!$A$7:$H$13,7,FALSE),"")</f>
        <v/>
      </c>
      <c r="J952" s="48"/>
      <c r="K952" s="103"/>
      <c r="L952" s="83"/>
      <c r="M952" s="120"/>
    </row>
    <row r="953" spans="1:13" x14ac:dyDescent="0.25">
      <c r="A953" s="43">
        <v>943</v>
      </c>
      <c r="B953" s="78"/>
      <c r="C953" s="48"/>
      <c r="D953" s="48"/>
      <c r="E953" s="14" t="str">
        <f>IF(OR(ISBLANK(B953),ISBLANK(C953))=FALSE,VLOOKUP(C953,'Límites CartaControl'!$A$7:$H$13,2,FALSE),"")</f>
        <v/>
      </c>
      <c r="F953" s="14" t="str">
        <f>IF(OR(ISBLANK(B953),ISBLANK(C953))=FALSE,VLOOKUP(C953,'Límites CartaControl'!$A$7:$H$13,3,FALSE),"")</f>
        <v/>
      </c>
      <c r="G953" s="14" t="str">
        <f>IF(OR(ISBLANK(B953),ISBLANK(C953))=FALSE,VLOOKUP(C953,'Límites CartaControl'!$A$7:$H$13,4,FALSE),"")</f>
        <v/>
      </c>
      <c r="H953" s="14" t="str">
        <f>IF(OR(ISBLANK(B953),ISBLANK(C953))=FALSE,VLOOKUP(C953,'Límites CartaControl'!$A$7:$H$13,6,FALSE),"")</f>
        <v/>
      </c>
      <c r="I953" s="70" t="str">
        <f>IF(OR(ISBLANK(B953),ISBLANK(C953))=FALSE,VLOOKUP(C953,'Límites CartaControl'!$A$7:$H$13,7,FALSE),"")</f>
        <v/>
      </c>
      <c r="J953" s="48"/>
      <c r="K953" s="103"/>
      <c r="L953" s="83"/>
      <c r="M953" s="120"/>
    </row>
    <row r="954" spans="1:13" x14ac:dyDescent="0.25">
      <c r="A954" s="43">
        <v>944</v>
      </c>
      <c r="B954" s="78"/>
      <c r="C954" s="48"/>
      <c r="D954" s="48"/>
      <c r="E954" s="14" t="str">
        <f>IF(OR(ISBLANK(B954),ISBLANK(C954))=FALSE,VLOOKUP(C954,'Límites CartaControl'!$A$7:$H$13,2,FALSE),"")</f>
        <v/>
      </c>
      <c r="F954" s="14" t="str">
        <f>IF(OR(ISBLANK(B954),ISBLANK(C954))=FALSE,VLOOKUP(C954,'Límites CartaControl'!$A$7:$H$13,3,FALSE),"")</f>
        <v/>
      </c>
      <c r="G954" s="14" t="str">
        <f>IF(OR(ISBLANK(B954),ISBLANK(C954))=FALSE,VLOOKUP(C954,'Límites CartaControl'!$A$7:$H$13,4,FALSE),"")</f>
        <v/>
      </c>
      <c r="H954" s="14" t="str">
        <f>IF(OR(ISBLANK(B954),ISBLANK(C954))=FALSE,VLOOKUP(C954,'Límites CartaControl'!$A$7:$H$13,6,FALSE),"")</f>
        <v/>
      </c>
      <c r="I954" s="70" t="str">
        <f>IF(OR(ISBLANK(B954),ISBLANK(C954))=FALSE,VLOOKUP(C954,'Límites CartaControl'!$A$7:$H$13,7,FALSE),"")</f>
        <v/>
      </c>
      <c r="J954" s="48"/>
      <c r="K954" s="103"/>
      <c r="L954" s="83"/>
      <c r="M954" s="120"/>
    </row>
    <row r="955" spans="1:13" x14ac:dyDescent="0.25">
      <c r="A955" s="43">
        <v>945</v>
      </c>
      <c r="B955" s="78"/>
      <c r="C955" s="48"/>
      <c r="D955" s="48"/>
      <c r="E955" s="14" t="str">
        <f>IF(OR(ISBLANK(B955),ISBLANK(C955))=FALSE,VLOOKUP(C955,'Límites CartaControl'!$A$7:$H$13,2,FALSE),"")</f>
        <v/>
      </c>
      <c r="F955" s="14" t="str">
        <f>IF(OR(ISBLANK(B955),ISBLANK(C955))=FALSE,VLOOKUP(C955,'Límites CartaControl'!$A$7:$H$13,3,FALSE),"")</f>
        <v/>
      </c>
      <c r="G955" s="14" t="str">
        <f>IF(OR(ISBLANK(B955),ISBLANK(C955))=FALSE,VLOOKUP(C955,'Límites CartaControl'!$A$7:$H$13,4,FALSE),"")</f>
        <v/>
      </c>
      <c r="H955" s="14" t="str">
        <f>IF(OR(ISBLANK(B955),ISBLANK(C955))=FALSE,VLOOKUP(C955,'Límites CartaControl'!$A$7:$H$13,6,FALSE),"")</f>
        <v/>
      </c>
      <c r="I955" s="70" t="str">
        <f>IF(OR(ISBLANK(B955),ISBLANK(C955))=FALSE,VLOOKUP(C955,'Límites CartaControl'!$A$7:$H$13,7,FALSE),"")</f>
        <v/>
      </c>
      <c r="J955" s="48"/>
      <c r="K955" s="103"/>
      <c r="L955" s="83"/>
      <c r="M955" s="120"/>
    </row>
    <row r="956" spans="1:13" x14ac:dyDescent="0.25">
      <c r="A956" s="43">
        <v>946</v>
      </c>
      <c r="B956" s="78"/>
      <c r="C956" s="48"/>
      <c r="D956" s="48"/>
      <c r="E956" s="14" t="str">
        <f>IF(OR(ISBLANK(B956),ISBLANK(C956))=FALSE,VLOOKUP(C956,'Límites CartaControl'!$A$7:$H$13,2,FALSE),"")</f>
        <v/>
      </c>
      <c r="F956" s="14" t="str">
        <f>IF(OR(ISBLANK(B956),ISBLANK(C956))=FALSE,VLOOKUP(C956,'Límites CartaControl'!$A$7:$H$13,3,FALSE),"")</f>
        <v/>
      </c>
      <c r="G956" s="14" t="str">
        <f>IF(OR(ISBLANK(B956),ISBLANK(C956))=FALSE,VLOOKUP(C956,'Límites CartaControl'!$A$7:$H$13,4,FALSE),"")</f>
        <v/>
      </c>
      <c r="H956" s="14" t="str">
        <f>IF(OR(ISBLANK(B956),ISBLANK(C956))=FALSE,VLOOKUP(C956,'Límites CartaControl'!$A$7:$H$13,6,FALSE),"")</f>
        <v/>
      </c>
      <c r="I956" s="70" t="str">
        <f>IF(OR(ISBLANK(B956),ISBLANK(C956))=FALSE,VLOOKUP(C956,'Límites CartaControl'!$A$7:$H$13,7,FALSE),"")</f>
        <v/>
      </c>
      <c r="J956" s="48"/>
      <c r="K956" s="103"/>
      <c r="L956" s="83"/>
      <c r="M956" s="120"/>
    </row>
    <row r="957" spans="1:13" x14ac:dyDescent="0.25">
      <c r="A957" s="43">
        <v>947</v>
      </c>
      <c r="B957" s="78"/>
      <c r="C957" s="48"/>
      <c r="D957" s="48"/>
      <c r="E957" s="14" t="str">
        <f>IF(OR(ISBLANK(B957),ISBLANK(C957))=FALSE,VLOOKUP(C957,'Límites CartaControl'!$A$7:$H$13,2,FALSE),"")</f>
        <v/>
      </c>
      <c r="F957" s="14" t="str">
        <f>IF(OR(ISBLANK(B957),ISBLANK(C957))=FALSE,VLOOKUP(C957,'Límites CartaControl'!$A$7:$H$13,3,FALSE),"")</f>
        <v/>
      </c>
      <c r="G957" s="14" t="str">
        <f>IF(OR(ISBLANK(B957),ISBLANK(C957))=FALSE,VLOOKUP(C957,'Límites CartaControl'!$A$7:$H$13,4,FALSE),"")</f>
        <v/>
      </c>
      <c r="H957" s="14" t="str">
        <f>IF(OR(ISBLANK(B957),ISBLANK(C957))=FALSE,VLOOKUP(C957,'Límites CartaControl'!$A$7:$H$13,6,FALSE),"")</f>
        <v/>
      </c>
      <c r="I957" s="70" t="str">
        <f>IF(OR(ISBLANK(B957),ISBLANK(C957))=FALSE,VLOOKUP(C957,'Límites CartaControl'!$A$7:$H$13,7,FALSE),"")</f>
        <v/>
      </c>
      <c r="J957" s="48"/>
      <c r="K957" s="103"/>
      <c r="L957" s="83"/>
      <c r="M957" s="120"/>
    </row>
    <row r="958" spans="1:13" x14ac:dyDescent="0.25">
      <c r="A958" s="43">
        <v>948</v>
      </c>
      <c r="B958" s="78"/>
      <c r="C958" s="48"/>
      <c r="D958" s="48"/>
      <c r="E958" s="14" t="str">
        <f>IF(OR(ISBLANK(B958),ISBLANK(C958))=FALSE,VLOOKUP(C958,'Límites CartaControl'!$A$7:$H$13,2,FALSE),"")</f>
        <v/>
      </c>
      <c r="F958" s="14" t="str">
        <f>IF(OR(ISBLANK(B958),ISBLANK(C958))=FALSE,VLOOKUP(C958,'Límites CartaControl'!$A$7:$H$13,3,FALSE),"")</f>
        <v/>
      </c>
      <c r="G958" s="14" t="str">
        <f>IF(OR(ISBLANK(B958),ISBLANK(C958))=FALSE,VLOOKUP(C958,'Límites CartaControl'!$A$7:$H$13,4,FALSE),"")</f>
        <v/>
      </c>
      <c r="H958" s="14" t="str">
        <f>IF(OR(ISBLANK(B958),ISBLANK(C958))=FALSE,VLOOKUP(C958,'Límites CartaControl'!$A$7:$H$13,6,FALSE),"")</f>
        <v/>
      </c>
      <c r="I958" s="70" t="str">
        <f>IF(OR(ISBLANK(B958),ISBLANK(C958))=FALSE,VLOOKUP(C958,'Límites CartaControl'!$A$7:$H$13,7,FALSE),"")</f>
        <v/>
      </c>
      <c r="J958" s="48"/>
      <c r="K958" s="103"/>
      <c r="L958" s="83"/>
      <c r="M958" s="120"/>
    </row>
    <row r="959" spans="1:13" x14ac:dyDescent="0.25">
      <c r="A959" s="43">
        <v>949</v>
      </c>
      <c r="B959" s="78"/>
      <c r="C959" s="48"/>
      <c r="D959" s="48"/>
      <c r="E959" s="14" t="str">
        <f>IF(OR(ISBLANK(B959),ISBLANK(C959))=FALSE,VLOOKUP(C959,'Límites CartaControl'!$A$7:$H$13,2,FALSE),"")</f>
        <v/>
      </c>
      <c r="F959" s="14" t="str">
        <f>IF(OR(ISBLANK(B959),ISBLANK(C959))=FALSE,VLOOKUP(C959,'Límites CartaControl'!$A$7:$H$13,3,FALSE),"")</f>
        <v/>
      </c>
      <c r="G959" s="14" t="str">
        <f>IF(OR(ISBLANK(B959),ISBLANK(C959))=FALSE,VLOOKUP(C959,'Límites CartaControl'!$A$7:$H$13,4,FALSE),"")</f>
        <v/>
      </c>
      <c r="H959" s="14" t="str">
        <f>IF(OR(ISBLANK(B959),ISBLANK(C959))=FALSE,VLOOKUP(C959,'Límites CartaControl'!$A$7:$H$13,6,FALSE),"")</f>
        <v/>
      </c>
      <c r="I959" s="70" t="str">
        <f>IF(OR(ISBLANK(B959),ISBLANK(C959))=FALSE,VLOOKUP(C959,'Límites CartaControl'!$A$7:$H$13,7,FALSE),"")</f>
        <v/>
      </c>
      <c r="J959" s="48"/>
      <c r="K959" s="103"/>
      <c r="L959" s="83"/>
      <c r="M959" s="120"/>
    </row>
    <row r="960" spans="1:13" x14ac:dyDescent="0.25">
      <c r="A960" s="43">
        <v>950</v>
      </c>
      <c r="B960" s="78"/>
      <c r="C960" s="48"/>
      <c r="D960" s="48"/>
      <c r="E960" s="14" t="str">
        <f>IF(OR(ISBLANK(B960),ISBLANK(C960))=FALSE,VLOOKUP(C960,'Límites CartaControl'!$A$7:$H$13,2,FALSE),"")</f>
        <v/>
      </c>
      <c r="F960" s="14" t="str">
        <f>IF(OR(ISBLANK(B960),ISBLANK(C960))=FALSE,VLOOKUP(C960,'Límites CartaControl'!$A$7:$H$13,3,FALSE),"")</f>
        <v/>
      </c>
      <c r="G960" s="14" t="str">
        <f>IF(OR(ISBLANK(B960),ISBLANK(C960))=FALSE,VLOOKUP(C960,'Límites CartaControl'!$A$7:$H$13,4,FALSE),"")</f>
        <v/>
      </c>
      <c r="H960" s="14" t="str">
        <f>IF(OR(ISBLANK(B960),ISBLANK(C960))=FALSE,VLOOKUP(C960,'Límites CartaControl'!$A$7:$H$13,6,FALSE),"")</f>
        <v/>
      </c>
      <c r="I960" s="70" t="str">
        <f>IF(OR(ISBLANK(B960),ISBLANK(C960))=FALSE,VLOOKUP(C960,'Límites CartaControl'!$A$7:$H$13,7,FALSE),"")</f>
        <v/>
      </c>
      <c r="J960" s="48"/>
      <c r="K960" s="103"/>
      <c r="L960" s="83"/>
      <c r="M960" s="120"/>
    </row>
    <row r="961" spans="1:13" x14ac:dyDescent="0.25">
      <c r="A961" s="43">
        <v>951</v>
      </c>
      <c r="B961" s="78"/>
      <c r="C961" s="48"/>
      <c r="D961" s="48"/>
      <c r="E961" s="14" t="str">
        <f>IF(OR(ISBLANK(B961),ISBLANK(C961))=FALSE,VLOOKUP(C961,'Límites CartaControl'!$A$7:$H$13,2,FALSE),"")</f>
        <v/>
      </c>
      <c r="F961" s="14" t="str">
        <f>IF(OR(ISBLANK(B961),ISBLANK(C961))=FALSE,VLOOKUP(C961,'Límites CartaControl'!$A$7:$H$13,3,FALSE),"")</f>
        <v/>
      </c>
      <c r="G961" s="14" t="str">
        <f>IF(OR(ISBLANK(B961),ISBLANK(C961))=FALSE,VLOOKUP(C961,'Límites CartaControl'!$A$7:$H$13,4,FALSE),"")</f>
        <v/>
      </c>
      <c r="H961" s="14" t="str">
        <f>IF(OR(ISBLANK(B961),ISBLANK(C961))=FALSE,VLOOKUP(C961,'Límites CartaControl'!$A$7:$H$13,6,FALSE),"")</f>
        <v/>
      </c>
      <c r="I961" s="70" t="str">
        <f>IF(OR(ISBLANK(B961),ISBLANK(C961))=FALSE,VLOOKUP(C961,'Límites CartaControl'!$A$7:$H$13,7,FALSE),"")</f>
        <v/>
      </c>
      <c r="J961" s="48"/>
      <c r="K961" s="103"/>
      <c r="L961" s="83"/>
      <c r="M961" s="120"/>
    </row>
    <row r="962" spans="1:13" x14ac:dyDescent="0.25">
      <c r="A962" s="43">
        <v>952</v>
      </c>
      <c r="B962" s="78"/>
      <c r="C962" s="48"/>
      <c r="D962" s="48"/>
      <c r="E962" s="14" t="str">
        <f>IF(OR(ISBLANK(B962),ISBLANK(C962))=FALSE,VLOOKUP(C962,'Límites CartaControl'!$A$7:$H$13,2,FALSE),"")</f>
        <v/>
      </c>
      <c r="F962" s="14" t="str">
        <f>IF(OR(ISBLANK(B962),ISBLANK(C962))=FALSE,VLOOKUP(C962,'Límites CartaControl'!$A$7:$H$13,3,FALSE),"")</f>
        <v/>
      </c>
      <c r="G962" s="14" t="str">
        <f>IF(OR(ISBLANK(B962),ISBLANK(C962))=FALSE,VLOOKUP(C962,'Límites CartaControl'!$A$7:$H$13,4,FALSE),"")</f>
        <v/>
      </c>
      <c r="H962" s="14" t="str">
        <f>IF(OR(ISBLANK(B962),ISBLANK(C962))=FALSE,VLOOKUP(C962,'Límites CartaControl'!$A$7:$H$13,6,FALSE),"")</f>
        <v/>
      </c>
      <c r="I962" s="70" t="str">
        <f>IF(OR(ISBLANK(B962),ISBLANK(C962))=FALSE,VLOOKUP(C962,'Límites CartaControl'!$A$7:$H$13,7,FALSE),"")</f>
        <v/>
      </c>
      <c r="J962" s="48"/>
      <c r="K962" s="103"/>
      <c r="L962" s="83"/>
      <c r="M962" s="120"/>
    </row>
    <row r="963" spans="1:13" x14ac:dyDescent="0.25">
      <c r="A963" s="43">
        <v>953</v>
      </c>
      <c r="B963" s="78"/>
      <c r="C963" s="48"/>
      <c r="D963" s="48"/>
      <c r="E963" s="14" t="str">
        <f>IF(OR(ISBLANK(B963),ISBLANK(C963))=FALSE,VLOOKUP(C963,'Límites CartaControl'!$A$7:$H$13,2,FALSE),"")</f>
        <v/>
      </c>
      <c r="F963" s="14" t="str">
        <f>IF(OR(ISBLANK(B963),ISBLANK(C963))=FALSE,VLOOKUP(C963,'Límites CartaControl'!$A$7:$H$13,3,FALSE),"")</f>
        <v/>
      </c>
      <c r="G963" s="14" t="str">
        <f>IF(OR(ISBLANK(B963),ISBLANK(C963))=FALSE,VLOOKUP(C963,'Límites CartaControl'!$A$7:$H$13,4,FALSE),"")</f>
        <v/>
      </c>
      <c r="H963" s="14" t="str">
        <f>IF(OR(ISBLANK(B963),ISBLANK(C963))=FALSE,VLOOKUP(C963,'Límites CartaControl'!$A$7:$H$13,6,FALSE),"")</f>
        <v/>
      </c>
      <c r="I963" s="70" t="str">
        <f>IF(OR(ISBLANK(B963),ISBLANK(C963))=FALSE,VLOOKUP(C963,'Límites CartaControl'!$A$7:$H$13,7,FALSE),"")</f>
        <v/>
      </c>
      <c r="J963" s="48"/>
      <c r="K963" s="103"/>
      <c r="L963" s="83"/>
      <c r="M963" s="120"/>
    </row>
    <row r="964" spans="1:13" x14ac:dyDescent="0.25">
      <c r="A964" s="43">
        <v>954</v>
      </c>
      <c r="B964" s="78"/>
      <c r="C964" s="48"/>
      <c r="D964" s="48"/>
      <c r="E964" s="14" t="str">
        <f>IF(OR(ISBLANK(B964),ISBLANK(C964))=FALSE,VLOOKUP(C964,'Límites CartaControl'!$A$7:$H$13,2,FALSE),"")</f>
        <v/>
      </c>
      <c r="F964" s="14" t="str">
        <f>IF(OR(ISBLANK(B964),ISBLANK(C964))=FALSE,VLOOKUP(C964,'Límites CartaControl'!$A$7:$H$13,3,FALSE),"")</f>
        <v/>
      </c>
      <c r="G964" s="14" t="str">
        <f>IF(OR(ISBLANK(B964),ISBLANK(C964))=FALSE,VLOOKUP(C964,'Límites CartaControl'!$A$7:$H$13,4,FALSE),"")</f>
        <v/>
      </c>
      <c r="H964" s="14" t="str">
        <f>IF(OR(ISBLANK(B964),ISBLANK(C964))=FALSE,VLOOKUP(C964,'Límites CartaControl'!$A$7:$H$13,6,FALSE),"")</f>
        <v/>
      </c>
      <c r="I964" s="70" t="str">
        <f>IF(OR(ISBLANK(B964),ISBLANK(C964))=FALSE,VLOOKUP(C964,'Límites CartaControl'!$A$7:$H$13,7,FALSE),"")</f>
        <v/>
      </c>
      <c r="J964" s="48"/>
      <c r="K964" s="103"/>
      <c r="L964" s="83"/>
      <c r="M964" s="120"/>
    </row>
    <row r="965" spans="1:13" x14ac:dyDescent="0.25">
      <c r="A965" s="43">
        <v>955</v>
      </c>
      <c r="B965" s="78"/>
      <c r="C965" s="48"/>
      <c r="D965" s="48"/>
      <c r="E965" s="14" t="str">
        <f>IF(OR(ISBLANK(B965),ISBLANK(C965))=FALSE,VLOOKUP(C965,'Límites CartaControl'!$A$7:$H$13,2,FALSE),"")</f>
        <v/>
      </c>
      <c r="F965" s="14" t="str">
        <f>IF(OR(ISBLANK(B965),ISBLANK(C965))=FALSE,VLOOKUP(C965,'Límites CartaControl'!$A$7:$H$13,3,FALSE),"")</f>
        <v/>
      </c>
      <c r="G965" s="14" t="str">
        <f>IF(OR(ISBLANK(B965),ISBLANK(C965))=FALSE,VLOOKUP(C965,'Límites CartaControl'!$A$7:$H$13,4,FALSE),"")</f>
        <v/>
      </c>
      <c r="H965" s="14" t="str">
        <f>IF(OR(ISBLANK(B965),ISBLANK(C965))=FALSE,VLOOKUP(C965,'Límites CartaControl'!$A$7:$H$13,6,FALSE),"")</f>
        <v/>
      </c>
      <c r="I965" s="70" t="str">
        <f>IF(OR(ISBLANK(B965),ISBLANK(C965))=FALSE,VLOOKUP(C965,'Límites CartaControl'!$A$7:$H$13,7,FALSE),"")</f>
        <v/>
      </c>
      <c r="J965" s="48"/>
      <c r="K965" s="103"/>
      <c r="L965" s="83"/>
      <c r="M965" s="120"/>
    </row>
    <row r="966" spans="1:13" x14ac:dyDescent="0.25">
      <c r="A966" s="43">
        <v>956</v>
      </c>
      <c r="B966" s="78"/>
      <c r="C966" s="48"/>
      <c r="D966" s="48"/>
      <c r="E966" s="14" t="str">
        <f>IF(OR(ISBLANK(B966),ISBLANK(C966))=FALSE,VLOOKUP(C966,'Límites CartaControl'!$A$7:$H$13,2,FALSE),"")</f>
        <v/>
      </c>
      <c r="F966" s="14" t="str">
        <f>IF(OR(ISBLANK(B966),ISBLANK(C966))=FALSE,VLOOKUP(C966,'Límites CartaControl'!$A$7:$H$13,3,FALSE),"")</f>
        <v/>
      </c>
      <c r="G966" s="14" t="str">
        <f>IF(OR(ISBLANK(B966),ISBLANK(C966))=FALSE,VLOOKUP(C966,'Límites CartaControl'!$A$7:$H$13,4,FALSE),"")</f>
        <v/>
      </c>
      <c r="H966" s="14" t="str">
        <f>IF(OR(ISBLANK(B966),ISBLANK(C966))=FALSE,VLOOKUP(C966,'Límites CartaControl'!$A$7:$H$13,6,FALSE),"")</f>
        <v/>
      </c>
      <c r="I966" s="70" t="str">
        <f>IF(OR(ISBLANK(B966),ISBLANK(C966))=FALSE,VLOOKUP(C966,'Límites CartaControl'!$A$7:$H$13,7,FALSE),"")</f>
        <v/>
      </c>
      <c r="J966" s="48"/>
      <c r="K966" s="103"/>
      <c r="L966" s="83"/>
      <c r="M966" s="120"/>
    </row>
    <row r="967" spans="1:13" x14ac:dyDescent="0.25">
      <c r="A967" s="43">
        <v>957</v>
      </c>
      <c r="B967" s="78"/>
      <c r="C967" s="48"/>
      <c r="D967" s="48"/>
      <c r="E967" s="14" t="str">
        <f>IF(OR(ISBLANK(B967),ISBLANK(C967))=FALSE,VLOOKUP(C967,'Límites CartaControl'!$A$7:$H$13,2,FALSE),"")</f>
        <v/>
      </c>
      <c r="F967" s="14" t="str">
        <f>IF(OR(ISBLANK(B967),ISBLANK(C967))=FALSE,VLOOKUP(C967,'Límites CartaControl'!$A$7:$H$13,3,FALSE),"")</f>
        <v/>
      </c>
      <c r="G967" s="14" t="str">
        <f>IF(OR(ISBLANK(B967),ISBLANK(C967))=FALSE,VLOOKUP(C967,'Límites CartaControl'!$A$7:$H$13,4,FALSE),"")</f>
        <v/>
      </c>
      <c r="H967" s="14" t="str">
        <f>IF(OR(ISBLANK(B967),ISBLANK(C967))=FALSE,VLOOKUP(C967,'Límites CartaControl'!$A$7:$H$13,6,FALSE),"")</f>
        <v/>
      </c>
      <c r="I967" s="70" t="str">
        <f>IF(OR(ISBLANK(B967),ISBLANK(C967))=FALSE,VLOOKUP(C967,'Límites CartaControl'!$A$7:$H$13,7,FALSE),"")</f>
        <v/>
      </c>
      <c r="J967" s="48"/>
      <c r="K967" s="103"/>
      <c r="L967" s="83"/>
      <c r="M967" s="120"/>
    </row>
    <row r="968" spans="1:13" x14ac:dyDescent="0.25">
      <c r="A968" s="43">
        <v>958</v>
      </c>
      <c r="B968" s="78"/>
      <c r="C968" s="48"/>
      <c r="D968" s="48"/>
      <c r="E968" s="14" t="str">
        <f>IF(OR(ISBLANK(B968),ISBLANK(C968))=FALSE,VLOOKUP(C968,'Límites CartaControl'!$A$7:$H$13,2,FALSE),"")</f>
        <v/>
      </c>
      <c r="F968" s="14" t="str">
        <f>IF(OR(ISBLANK(B968),ISBLANK(C968))=FALSE,VLOOKUP(C968,'Límites CartaControl'!$A$7:$H$13,3,FALSE),"")</f>
        <v/>
      </c>
      <c r="G968" s="14" t="str">
        <f>IF(OR(ISBLANK(B968),ISBLANK(C968))=FALSE,VLOOKUP(C968,'Límites CartaControl'!$A$7:$H$13,4,FALSE),"")</f>
        <v/>
      </c>
      <c r="H968" s="14" t="str">
        <f>IF(OR(ISBLANK(B968),ISBLANK(C968))=FALSE,VLOOKUP(C968,'Límites CartaControl'!$A$7:$H$13,6,FALSE),"")</f>
        <v/>
      </c>
      <c r="I968" s="70" t="str">
        <f>IF(OR(ISBLANK(B968),ISBLANK(C968))=FALSE,VLOOKUP(C968,'Límites CartaControl'!$A$7:$H$13,7,FALSE),"")</f>
        <v/>
      </c>
      <c r="J968" s="48"/>
      <c r="K968" s="103"/>
      <c r="L968" s="83"/>
      <c r="M968" s="120"/>
    </row>
    <row r="969" spans="1:13" x14ac:dyDescent="0.25">
      <c r="A969" s="43">
        <v>959</v>
      </c>
      <c r="B969" s="78"/>
      <c r="C969" s="48"/>
      <c r="D969" s="48"/>
      <c r="E969" s="14" t="str">
        <f>IF(OR(ISBLANK(B969),ISBLANK(C969))=FALSE,VLOOKUP(C969,'Límites CartaControl'!$A$7:$H$13,2,FALSE),"")</f>
        <v/>
      </c>
      <c r="F969" s="14" t="str">
        <f>IF(OR(ISBLANK(B969),ISBLANK(C969))=FALSE,VLOOKUP(C969,'Límites CartaControl'!$A$7:$H$13,3,FALSE),"")</f>
        <v/>
      </c>
      <c r="G969" s="14" t="str">
        <f>IF(OR(ISBLANK(B969),ISBLANK(C969))=FALSE,VLOOKUP(C969,'Límites CartaControl'!$A$7:$H$13,4,FALSE),"")</f>
        <v/>
      </c>
      <c r="H969" s="14" t="str">
        <f>IF(OR(ISBLANK(B969),ISBLANK(C969))=FALSE,VLOOKUP(C969,'Límites CartaControl'!$A$7:$H$13,6,FALSE),"")</f>
        <v/>
      </c>
      <c r="I969" s="70" t="str">
        <f>IF(OR(ISBLANK(B969),ISBLANK(C969))=FALSE,VLOOKUP(C969,'Límites CartaControl'!$A$7:$H$13,7,FALSE),"")</f>
        <v/>
      </c>
      <c r="J969" s="48"/>
      <c r="K969" s="103"/>
      <c r="L969" s="83"/>
      <c r="M969" s="120"/>
    </row>
    <row r="970" spans="1:13" x14ac:dyDescent="0.25">
      <c r="A970" s="43">
        <v>960</v>
      </c>
      <c r="B970" s="78"/>
      <c r="C970" s="48"/>
      <c r="D970" s="48"/>
      <c r="E970" s="14" t="str">
        <f>IF(OR(ISBLANK(B970),ISBLANK(C970))=FALSE,VLOOKUP(C970,'Límites CartaControl'!$A$7:$H$13,2,FALSE),"")</f>
        <v/>
      </c>
      <c r="F970" s="14" t="str">
        <f>IF(OR(ISBLANK(B970),ISBLANK(C970))=FALSE,VLOOKUP(C970,'Límites CartaControl'!$A$7:$H$13,3,FALSE),"")</f>
        <v/>
      </c>
      <c r="G970" s="14" t="str">
        <f>IF(OR(ISBLANK(B970),ISBLANK(C970))=FALSE,VLOOKUP(C970,'Límites CartaControl'!$A$7:$H$13,4,FALSE),"")</f>
        <v/>
      </c>
      <c r="H970" s="14" t="str">
        <f>IF(OR(ISBLANK(B970),ISBLANK(C970))=FALSE,VLOOKUP(C970,'Límites CartaControl'!$A$7:$H$13,6,FALSE),"")</f>
        <v/>
      </c>
      <c r="I970" s="70" t="str">
        <f>IF(OR(ISBLANK(B970),ISBLANK(C970))=FALSE,VLOOKUP(C970,'Límites CartaControl'!$A$7:$H$13,7,FALSE),"")</f>
        <v/>
      </c>
      <c r="J970" s="48"/>
      <c r="K970" s="103"/>
      <c r="L970" s="83"/>
      <c r="M970" s="120"/>
    </row>
    <row r="971" spans="1:13" x14ac:dyDescent="0.25">
      <c r="A971" s="43">
        <v>961</v>
      </c>
      <c r="B971" s="78"/>
      <c r="C971" s="48"/>
      <c r="D971" s="48"/>
      <c r="E971" s="14" t="str">
        <f>IF(OR(ISBLANK(B971),ISBLANK(C971))=FALSE,VLOOKUP(C971,'Límites CartaControl'!$A$7:$H$13,2,FALSE),"")</f>
        <v/>
      </c>
      <c r="F971" s="14" t="str">
        <f>IF(OR(ISBLANK(B971),ISBLANK(C971))=FALSE,VLOOKUP(C971,'Límites CartaControl'!$A$7:$H$13,3,FALSE),"")</f>
        <v/>
      </c>
      <c r="G971" s="14" t="str">
        <f>IF(OR(ISBLANK(B971),ISBLANK(C971))=FALSE,VLOOKUP(C971,'Límites CartaControl'!$A$7:$H$13,4,FALSE),"")</f>
        <v/>
      </c>
      <c r="H971" s="14" t="str">
        <f>IF(OR(ISBLANK(B971),ISBLANK(C971))=FALSE,VLOOKUP(C971,'Límites CartaControl'!$A$7:$H$13,6,FALSE),"")</f>
        <v/>
      </c>
      <c r="I971" s="70" t="str">
        <f>IF(OR(ISBLANK(B971),ISBLANK(C971))=FALSE,VLOOKUP(C971,'Límites CartaControl'!$A$7:$H$13,7,FALSE),"")</f>
        <v/>
      </c>
      <c r="J971" s="48"/>
      <c r="K971" s="103"/>
      <c r="L971" s="83"/>
      <c r="M971" s="120"/>
    </row>
    <row r="972" spans="1:13" x14ac:dyDescent="0.25">
      <c r="A972" s="43">
        <v>962</v>
      </c>
      <c r="B972" s="78"/>
      <c r="C972" s="48"/>
      <c r="D972" s="48"/>
      <c r="E972" s="14" t="str">
        <f>IF(OR(ISBLANK(B972),ISBLANK(C972))=FALSE,VLOOKUP(C972,'Límites CartaControl'!$A$7:$H$13,2,FALSE),"")</f>
        <v/>
      </c>
      <c r="F972" s="14" t="str">
        <f>IF(OR(ISBLANK(B972),ISBLANK(C972))=FALSE,VLOOKUP(C972,'Límites CartaControl'!$A$7:$H$13,3,FALSE),"")</f>
        <v/>
      </c>
      <c r="G972" s="14" t="str">
        <f>IF(OR(ISBLANK(B972),ISBLANK(C972))=FALSE,VLOOKUP(C972,'Límites CartaControl'!$A$7:$H$13,4,FALSE),"")</f>
        <v/>
      </c>
      <c r="H972" s="14" t="str">
        <f>IF(OR(ISBLANK(B972),ISBLANK(C972))=FALSE,VLOOKUP(C972,'Límites CartaControl'!$A$7:$H$13,6,FALSE),"")</f>
        <v/>
      </c>
      <c r="I972" s="70" t="str">
        <f>IF(OR(ISBLANK(B972),ISBLANK(C972))=FALSE,VLOOKUP(C972,'Límites CartaControl'!$A$7:$H$13,7,FALSE),"")</f>
        <v/>
      </c>
      <c r="J972" s="48"/>
      <c r="K972" s="103"/>
      <c r="L972" s="83"/>
      <c r="M972" s="120"/>
    </row>
    <row r="973" spans="1:13" x14ac:dyDescent="0.25">
      <c r="A973" s="43">
        <v>963</v>
      </c>
      <c r="B973" s="78"/>
      <c r="C973" s="48"/>
      <c r="D973" s="48"/>
      <c r="E973" s="14" t="str">
        <f>IF(OR(ISBLANK(B973),ISBLANK(C973))=FALSE,VLOOKUP(C973,'Límites CartaControl'!$A$7:$H$13,2,FALSE),"")</f>
        <v/>
      </c>
      <c r="F973" s="14" t="str">
        <f>IF(OR(ISBLANK(B973),ISBLANK(C973))=FALSE,VLOOKUP(C973,'Límites CartaControl'!$A$7:$H$13,3,FALSE),"")</f>
        <v/>
      </c>
      <c r="G973" s="14" t="str">
        <f>IF(OR(ISBLANK(B973),ISBLANK(C973))=FALSE,VLOOKUP(C973,'Límites CartaControl'!$A$7:$H$13,4,FALSE),"")</f>
        <v/>
      </c>
      <c r="H973" s="14" t="str">
        <f>IF(OR(ISBLANK(B973),ISBLANK(C973))=FALSE,VLOOKUP(C973,'Límites CartaControl'!$A$7:$H$13,6,FALSE),"")</f>
        <v/>
      </c>
      <c r="I973" s="70" t="str">
        <f>IF(OR(ISBLANK(B973),ISBLANK(C973))=FALSE,VLOOKUP(C973,'Límites CartaControl'!$A$7:$H$13,7,FALSE),"")</f>
        <v/>
      </c>
      <c r="J973" s="48"/>
      <c r="K973" s="103"/>
      <c r="L973" s="83"/>
      <c r="M973" s="120"/>
    </row>
    <row r="974" spans="1:13" x14ac:dyDescent="0.25">
      <c r="A974" s="43">
        <v>964</v>
      </c>
      <c r="B974" s="78"/>
      <c r="C974" s="48"/>
      <c r="D974" s="48"/>
      <c r="E974" s="14" t="str">
        <f>IF(OR(ISBLANK(B974),ISBLANK(C974))=FALSE,VLOOKUP(C974,'Límites CartaControl'!$A$7:$H$13,2,FALSE),"")</f>
        <v/>
      </c>
      <c r="F974" s="14" t="str">
        <f>IF(OR(ISBLANK(B974),ISBLANK(C974))=FALSE,VLOOKUP(C974,'Límites CartaControl'!$A$7:$H$13,3,FALSE),"")</f>
        <v/>
      </c>
      <c r="G974" s="14" t="str">
        <f>IF(OR(ISBLANK(B974),ISBLANK(C974))=FALSE,VLOOKUP(C974,'Límites CartaControl'!$A$7:$H$13,4,FALSE),"")</f>
        <v/>
      </c>
      <c r="H974" s="14" t="str">
        <f>IF(OR(ISBLANK(B974),ISBLANK(C974))=FALSE,VLOOKUP(C974,'Límites CartaControl'!$A$7:$H$13,6,FALSE),"")</f>
        <v/>
      </c>
      <c r="I974" s="70" t="str">
        <f>IF(OR(ISBLANK(B974),ISBLANK(C974))=FALSE,VLOOKUP(C974,'Límites CartaControl'!$A$7:$H$13,7,FALSE),"")</f>
        <v/>
      </c>
      <c r="J974" s="48"/>
      <c r="K974" s="103"/>
      <c r="L974" s="83"/>
      <c r="M974" s="120"/>
    </row>
    <row r="975" spans="1:13" x14ac:dyDescent="0.25">
      <c r="A975" s="43">
        <v>965</v>
      </c>
      <c r="B975" s="78"/>
      <c r="C975" s="48"/>
      <c r="D975" s="48"/>
      <c r="E975" s="14" t="str">
        <f>IF(OR(ISBLANK(B975),ISBLANK(C975))=FALSE,VLOOKUP(C975,'Límites CartaControl'!$A$7:$H$13,2,FALSE),"")</f>
        <v/>
      </c>
      <c r="F975" s="14" t="str">
        <f>IF(OR(ISBLANK(B975),ISBLANK(C975))=FALSE,VLOOKUP(C975,'Límites CartaControl'!$A$7:$H$13,3,FALSE),"")</f>
        <v/>
      </c>
      <c r="G975" s="14" t="str">
        <f>IF(OR(ISBLANK(B975),ISBLANK(C975))=FALSE,VLOOKUP(C975,'Límites CartaControl'!$A$7:$H$13,4,FALSE),"")</f>
        <v/>
      </c>
      <c r="H975" s="14" t="str">
        <f>IF(OR(ISBLANK(B975),ISBLANK(C975))=FALSE,VLOOKUP(C975,'Límites CartaControl'!$A$7:$H$13,6,FALSE),"")</f>
        <v/>
      </c>
      <c r="I975" s="70" t="str">
        <f>IF(OR(ISBLANK(B975),ISBLANK(C975))=FALSE,VLOOKUP(C975,'Límites CartaControl'!$A$7:$H$13,7,FALSE),"")</f>
        <v/>
      </c>
      <c r="J975" s="48"/>
      <c r="K975" s="103"/>
      <c r="L975" s="83"/>
      <c r="M975" s="120"/>
    </row>
    <row r="976" spans="1:13" x14ac:dyDescent="0.25">
      <c r="A976" s="43">
        <v>966</v>
      </c>
      <c r="B976" s="78"/>
      <c r="C976" s="48"/>
      <c r="D976" s="48"/>
      <c r="E976" s="14" t="str">
        <f>IF(OR(ISBLANK(B976),ISBLANK(C976))=FALSE,VLOOKUP(C976,'Límites CartaControl'!$A$7:$H$13,2,FALSE),"")</f>
        <v/>
      </c>
      <c r="F976" s="14" t="str">
        <f>IF(OR(ISBLANK(B976),ISBLANK(C976))=FALSE,VLOOKUP(C976,'Límites CartaControl'!$A$7:$H$13,3,FALSE),"")</f>
        <v/>
      </c>
      <c r="G976" s="14" t="str">
        <f>IF(OR(ISBLANK(B976),ISBLANK(C976))=FALSE,VLOOKUP(C976,'Límites CartaControl'!$A$7:$H$13,4,FALSE),"")</f>
        <v/>
      </c>
      <c r="H976" s="14" t="str">
        <f>IF(OR(ISBLANK(B976),ISBLANK(C976))=FALSE,VLOOKUP(C976,'Límites CartaControl'!$A$7:$H$13,6,FALSE),"")</f>
        <v/>
      </c>
      <c r="I976" s="70" t="str">
        <f>IF(OR(ISBLANK(B976),ISBLANK(C976))=FALSE,VLOOKUP(C976,'Límites CartaControl'!$A$7:$H$13,7,FALSE),"")</f>
        <v/>
      </c>
      <c r="J976" s="48"/>
      <c r="K976" s="103"/>
      <c r="L976" s="83"/>
      <c r="M976" s="120"/>
    </row>
    <row r="977" spans="1:13" x14ac:dyDescent="0.25">
      <c r="A977" s="43">
        <v>967</v>
      </c>
      <c r="B977" s="78"/>
      <c r="C977" s="48"/>
      <c r="D977" s="48"/>
      <c r="E977" s="14" t="str">
        <f>IF(OR(ISBLANK(B977),ISBLANK(C977))=FALSE,VLOOKUP(C977,'Límites CartaControl'!$A$7:$H$13,2,FALSE),"")</f>
        <v/>
      </c>
      <c r="F977" s="14" t="str">
        <f>IF(OR(ISBLANK(B977),ISBLANK(C977))=FALSE,VLOOKUP(C977,'Límites CartaControl'!$A$7:$H$13,3,FALSE),"")</f>
        <v/>
      </c>
      <c r="G977" s="14" t="str">
        <f>IF(OR(ISBLANK(B977),ISBLANK(C977))=FALSE,VLOOKUP(C977,'Límites CartaControl'!$A$7:$H$13,4,FALSE),"")</f>
        <v/>
      </c>
      <c r="H977" s="14" t="str">
        <f>IF(OR(ISBLANK(B977),ISBLANK(C977))=FALSE,VLOOKUP(C977,'Límites CartaControl'!$A$7:$H$13,6,FALSE),"")</f>
        <v/>
      </c>
      <c r="I977" s="70" t="str">
        <f>IF(OR(ISBLANK(B977),ISBLANK(C977))=FALSE,VLOOKUP(C977,'Límites CartaControl'!$A$7:$H$13,7,FALSE),"")</f>
        <v/>
      </c>
      <c r="J977" s="48"/>
      <c r="K977" s="103"/>
      <c r="L977" s="83"/>
      <c r="M977" s="120"/>
    </row>
    <row r="978" spans="1:13" x14ac:dyDescent="0.25">
      <c r="A978" s="43">
        <v>968</v>
      </c>
      <c r="B978" s="78"/>
      <c r="C978" s="48"/>
      <c r="D978" s="48"/>
      <c r="E978" s="14" t="str">
        <f>IF(OR(ISBLANK(B978),ISBLANK(C978))=FALSE,VLOOKUP(C978,'Límites CartaControl'!$A$7:$H$13,2,FALSE),"")</f>
        <v/>
      </c>
      <c r="F978" s="14" t="str">
        <f>IF(OR(ISBLANK(B978),ISBLANK(C978))=FALSE,VLOOKUP(C978,'Límites CartaControl'!$A$7:$H$13,3,FALSE),"")</f>
        <v/>
      </c>
      <c r="G978" s="14" t="str">
        <f>IF(OR(ISBLANK(B978),ISBLANK(C978))=FALSE,VLOOKUP(C978,'Límites CartaControl'!$A$7:$H$13,4,FALSE),"")</f>
        <v/>
      </c>
      <c r="H978" s="14" t="str">
        <f>IF(OR(ISBLANK(B978),ISBLANK(C978))=FALSE,VLOOKUP(C978,'Límites CartaControl'!$A$7:$H$13,6,FALSE),"")</f>
        <v/>
      </c>
      <c r="I978" s="70" t="str">
        <f>IF(OR(ISBLANK(B978),ISBLANK(C978))=FALSE,VLOOKUP(C978,'Límites CartaControl'!$A$7:$H$13,7,FALSE),"")</f>
        <v/>
      </c>
      <c r="J978" s="48"/>
      <c r="K978" s="103"/>
      <c r="L978" s="83"/>
      <c r="M978" s="120"/>
    </row>
    <row r="979" spans="1:13" x14ac:dyDescent="0.25">
      <c r="A979" s="43">
        <v>969</v>
      </c>
      <c r="B979" s="78"/>
      <c r="C979" s="48"/>
      <c r="D979" s="48"/>
      <c r="E979" s="14" t="str">
        <f>IF(OR(ISBLANK(B979),ISBLANK(C979))=FALSE,VLOOKUP(C979,'Límites CartaControl'!$A$7:$H$13,2,FALSE),"")</f>
        <v/>
      </c>
      <c r="F979" s="14" t="str">
        <f>IF(OR(ISBLANK(B979),ISBLANK(C979))=FALSE,VLOOKUP(C979,'Límites CartaControl'!$A$7:$H$13,3,FALSE),"")</f>
        <v/>
      </c>
      <c r="G979" s="14" t="str">
        <f>IF(OR(ISBLANK(B979),ISBLANK(C979))=FALSE,VLOOKUP(C979,'Límites CartaControl'!$A$7:$H$13,4,FALSE),"")</f>
        <v/>
      </c>
      <c r="H979" s="14" t="str">
        <f>IF(OR(ISBLANK(B979),ISBLANK(C979))=FALSE,VLOOKUP(C979,'Límites CartaControl'!$A$7:$H$13,6,FALSE),"")</f>
        <v/>
      </c>
      <c r="I979" s="70" t="str">
        <f>IF(OR(ISBLANK(B979),ISBLANK(C979))=FALSE,VLOOKUP(C979,'Límites CartaControl'!$A$7:$H$13,7,FALSE),"")</f>
        <v/>
      </c>
      <c r="J979" s="48"/>
      <c r="K979" s="103"/>
      <c r="L979" s="83"/>
      <c r="M979" s="120"/>
    </row>
    <row r="980" spans="1:13" x14ac:dyDescent="0.25">
      <c r="A980" s="43">
        <v>970</v>
      </c>
      <c r="B980" s="78"/>
      <c r="C980" s="48"/>
      <c r="D980" s="48"/>
      <c r="E980" s="14" t="str">
        <f>IF(OR(ISBLANK(B980),ISBLANK(C980))=FALSE,VLOOKUP(C980,'Límites CartaControl'!$A$7:$H$13,2,FALSE),"")</f>
        <v/>
      </c>
      <c r="F980" s="14" t="str">
        <f>IF(OR(ISBLANK(B980),ISBLANK(C980))=FALSE,VLOOKUP(C980,'Límites CartaControl'!$A$7:$H$13,3,FALSE),"")</f>
        <v/>
      </c>
      <c r="G980" s="14" t="str">
        <f>IF(OR(ISBLANK(B980),ISBLANK(C980))=FALSE,VLOOKUP(C980,'Límites CartaControl'!$A$7:$H$13,4,FALSE),"")</f>
        <v/>
      </c>
      <c r="H980" s="14" t="str">
        <f>IF(OR(ISBLANK(B980),ISBLANK(C980))=FALSE,VLOOKUP(C980,'Límites CartaControl'!$A$7:$H$13,6,FALSE),"")</f>
        <v/>
      </c>
      <c r="I980" s="70" t="str">
        <f>IF(OR(ISBLANK(B980),ISBLANK(C980))=FALSE,VLOOKUP(C980,'Límites CartaControl'!$A$7:$H$13,7,FALSE),"")</f>
        <v/>
      </c>
      <c r="J980" s="48"/>
      <c r="K980" s="103"/>
      <c r="L980" s="83"/>
      <c r="M980" s="120"/>
    </row>
    <row r="981" spans="1:13" x14ac:dyDescent="0.25">
      <c r="A981" s="43">
        <v>971</v>
      </c>
      <c r="B981" s="78"/>
      <c r="C981" s="48"/>
      <c r="D981" s="48"/>
      <c r="E981" s="14" t="str">
        <f>IF(OR(ISBLANK(B981),ISBLANK(C981))=FALSE,VLOOKUP(C981,'Límites CartaControl'!$A$7:$H$13,2,FALSE),"")</f>
        <v/>
      </c>
      <c r="F981" s="14" t="str">
        <f>IF(OR(ISBLANK(B981),ISBLANK(C981))=FALSE,VLOOKUP(C981,'Límites CartaControl'!$A$7:$H$13,3,FALSE),"")</f>
        <v/>
      </c>
      <c r="G981" s="14" t="str">
        <f>IF(OR(ISBLANK(B981),ISBLANK(C981))=FALSE,VLOOKUP(C981,'Límites CartaControl'!$A$7:$H$13,4,FALSE),"")</f>
        <v/>
      </c>
      <c r="H981" s="14" t="str">
        <f>IF(OR(ISBLANK(B981),ISBLANK(C981))=FALSE,VLOOKUP(C981,'Límites CartaControl'!$A$7:$H$13,6,FALSE),"")</f>
        <v/>
      </c>
      <c r="I981" s="70" t="str">
        <f>IF(OR(ISBLANK(B981),ISBLANK(C981))=FALSE,VLOOKUP(C981,'Límites CartaControl'!$A$7:$H$13,7,FALSE),"")</f>
        <v/>
      </c>
      <c r="J981" s="48"/>
      <c r="K981" s="103"/>
      <c r="L981" s="83"/>
      <c r="M981" s="120"/>
    </row>
    <row r="982" spans="1:13" x14ac:dyDescent="0.25">
      <c r="A982" s="43">
        <v>972</v>
      </c>
      <c r="B982" s="78"/>
      <c r="C982" s="48"/>
      <c r="D982" s="48"/>
      <c r="E982" s="14" t="str">
        <f>IF(OR(ISBLANK(B982),ISBLANK(C982))=FALSE,VLOOKUP(C982,'Límites CartaControl'!$A$7:$H$13,2,FALSE),"")</f>
        <v/>
      </c>
      <c r="F982" s="14" t="str">
        <f>IF(OR(ISBLANK(B982),ISBLANK(C982))=FALSE,VLOOKUP(C982,'Límites CartaControl'!$A$7:$H$13,3,FALSE),"")</f>
        <v/>
      </c>
      <c r="G982" s="14" t="str">
        <f>IF(OR(ISBLANK(B982),ISBLANK(C982))=FALSE,VLOOKUP(C982,'Límites CartaControl'!$A$7:$H$13,4,FALSE),"")</f>
        <v/>
      </c>
      <c r="H982" s="14" t="str">
        <f>IF(OR(ISBLANK(B982),ISBLANK(C982))=FALSE,VLOOKUP(C982,'Límites CartaControl'!$A$7:$H$13,6,FALSE),"")</f>
        <v/>
      </c>
      <c r="I982" s="70" t="str">
        <f>IF(OR(ISBLANK(B982),ISBLANK(C982))=FALSE,VLOOKUP(C982,'Límites CartaControl'!$A$7:$H$13,7,FALSE),"")</f>
        <v/>
      </c>
      <c r="J982" s="48"/>
      <c r="K982" s="103"/>
      <c r="L982" s="83"/>
      <c r="M982" s="120"/>
    </row>
    <row r="983" spans="1:13" x14ac:dyDescent="0.25">
      <c r="A983" s="43">
        <v>973</v>
      </c>
      <c r="B983" s="78"/>
      <c r="C983" s="48"/>
      <c r="D983" s="48"/>
      <c r="E983" s="14" t="str">
        <f>IF(OR(ISBLANK(B983),ISBLANK(C983))=FALSE,VLOOKUP(C983,'Límites CartaControl'!$A$7:$H$13,2,FALSE),"")</f>
        <v/>
      </c>
      <c r="F983" s="14" t="str">
        <f>IF(OR(ISBLANK(B983),ISBLANK(C983))=FALSE,VLOOKUP(C983,'Límites CartaControl'!$A$7:$H$13,3,FALSE),"")</f>
        <v/>
      </c>
      <c r="G983" s="14" t="str">
        <f>IF(OR(ISBLANK(B983),ISBLANK(C983))=FALSE,VLOOKUP(C983,'Límites CartaControl'!$A$7:$H$13,4,FALSE),"")</f>
        <v/>
      </c>
      <c r="H983" s="14" t="str">
        <f>IF(OR(ISBLANK(B983),ISBLANK(C983))=FALSE,VLOOKUP(C983,'Límites CartaControl'!$A$7:$H$13,6,FALSE),"")</f>
        <v/>
      </c>
      <c r="I983" s="70" t="str">
        <f>IF(OR(ISBLANK(B983),ISBLANK(C983))=FALSE,VLOOKUP(C983,'Límites CartaControl'!$A$7:$H$13,7,FALSE),"")</f>
        <v/>
      </c>
      <c r="J983" s="48"/>
      <c r="K983" s="103"/>
      <c r="L983" s="83"/>
      <c r="M983" s="120"/>
    </row>
    <row r="984" spans="1:13" x14ac:dyDescent="0.25">
      <c r="A984" s="43">
        <v>974</v>
      </c>
      <c r="B984" s="78"/>
      <c r="C984" s="48"/>
      <c r="D984" s="48"/>
      <c r="E984" s="14" t="str">
        <f>IF(OR(ISBLANK(B984),ISBLANK(C984))=FALSE,VLOOKUP(C984,'Límites CartaControl'!$A$7:$H$13,2,FALSE),"")</f>
        <v/>
      </c>
      <c r="F984" s="14" t="str">
        <f>IF(OR(ISBLANK(B984),ISBLANK(C984))=FALSE,VLOOKUP(C984,'Límites CartaControl'!$A$7:$H$13,3,FALSE),"")</f>
        <v/>
      </c>
      <c r="G984" s="14" t="str">
        <f>IF(OR(ISBLANK(B984),ISBLANK(C984))=FALSE,VLOOKUP(C984,'Límites CartaControl'!$A$7:$H$13,4,FALSE),"")</f>
        <v/>
      </c>
      <c r="H984" s="14" t="str">
        <f>IF(OR(ISBLANK(B984),ISBLANK(C984))=FALSE,VLOOKUP(C984,'Límites CartaControl'!$A$7:$H$13,6,FALSE),"")</f>
        <v/>
      </c>
      <c r="I984" s="70" t="str">
        <f>IF(OR(ISBLANK(B984),ISBLANK(C984))=FALSE,VLOOKUP(C984,'Límites CartaControl'!$A$7:$H$13,7,FALSE),"")</f>
        <v/>
      </c>
      <c r="J984" s="48"/>
      <c r="K984" s="103"/>
      <c r="L984" s="83"/>
      <c r="M984" s="120"/>
    </row>
    <row r="985" spans="1:13" x14ac:dyDescent="0.25">
      <c r="A985" s="43">
        <v>975</v>
      </c>
      <c r="B985" s="78"/>
      <c r="C985" s="48"/>
      <c r="D985" s="48"/>
      <c r="E985" s="14" t="str">
        <f>IF(OR(ISBLANK(B985),ISBLANK(C985))=FALSE,VLOOKUP(C985,'Límites CartaControl'!$A$7:$H$13,2,FALSE),"")</f>
        <v/>
      </c>
      <c r="F985" s="14" t="str">
        <f>IF(OR(ISBLANK(B985),ISBLANK(C985))=FALSE,VLOOKUP(C985,'Límites CartaControl'!$A$7:$H$13,3,FALSE),"")</f>
        <v/>
      </c>
      <c r="G985" s="14" t="str">
        <f>IF(OR(ISBLANK(B985),ISBLANK(C985))=FALSE,VLOOKUP(C985,'Límites CartaControl'!$A$7:$H$13,4,FALSE),"")</f>
        <v/>
      </c>
      <c r="H985" s="14" t="str">
        <f>IF(OR(ISBLANK(B985),ISBLANK(C985))=FALSE,VLOOKUP(C985,'Límites CartaControl'!$A$7:$H$13,6,FALSE),"")</f>
        <v/>
      </c>
      <c r="I985" s="70" t="str">
        <f>IF(OR(ISBLANK(B985),ISBLANK(C985))=FALSE,VLOOKUP(C985,'Límites CartaControl'!$A$7:$H$13,7,FALSE),"")</f>
        <v/>
      </c>
      <c r="J985" s="48"/>
      <c r="K985" s="103"/>
      <c r="L985" s="83"/>
      <c r="M985" s="120"/>
    </row>
    <row r="986" spans="1:13" x14ac:dyDescent="0.25">
      <c r="A986" s="43">
        <v>976</v>
      </c>
      <c r="B986" s="78"/>
      <c r="C986" s="48"/>
      <c r="D986" s="48"/>
      <c r="E986" s="14" t="str">
        <f>IF(OR(ISBLANK(B986),ISBLANK(C986))=FALSE,VLOOKUP(C986,'Límites CartaControl'!$A$7:$H$13,2,FALSE),"")</f>
        <v/>
      </c>
      <c r="F986" s="14" t="str">
        <f>IF(OR(ISBLANK(B986),ISBLANK(C986))=FALSE,VLOOKUP(C986,'Límites CartaControl'!$A$7:$H$13,3,FALSE),"")</f>
        <v/>
      </c>
      <c r="G986" s="14" t="str">
        <f>IF(OR(ISBLANK(B986),ISBLANK(C986))=FALSE,VLOOKUP(C986,'Límites CartaControl'!$A$7:$H$13,4,FALSE),"")</f>
        <v/>
      </c>
      <c r="H986" s="14" t="str">
        <f>IF(OR(ISBLANK(B986),ISBLANK(C986))=FALSE,VLOOKUP(C986,'Límites CartaControl'!$A$7:$H$13,6,FALSE),"")</f>
        <v/>
      </c>
      <c r="I986" s="70" t="str">
        <f>IF(OR(ISBLANK(B986),ISBLANK(C986))=FALSE,VLOOKUP(C986,'Límites CartaControl'!$A$7:$H$13,7,FALSE),"")</f>
        <v/>
      </c>
      <c r="J986" s="48"/>
      <c r="K986" s="103"/>
      <c r="L986" s="83"/>
      <c r="M986" s="120"/>
    </row>
    <row r="987" spans="1:13" x14ac:dyDescent="0.25">
      <c r="A987" s="43">
        <v>977</v>
      </c>
      <c r="B987" s="78"/>
      <c r="C987" s="48"/>
      <c r="D987" s="48"/>
      <c r="E987" s="14" t="str">
        <f>IF(OR(ISBLANK(B987),ISBLANK(C987))=FALSE,VLOOKUP(C987,'Límites CartaControl'!$A$7:$H$13,2,FALSE),"")</f>
        <v/>
      </c>
      <c r="F987" s="14" t="str">
        <f>IF(OR(ISBLANK(B987),ISBLANK(C987))=FALSE,VLOOKUP(C987,'Límites CartaControl'!$A$7:$H$13,3,FALSE),"")</f>
        <v/>
      </c>
      <c r="G987" s="14" t="str">
        <f>IF(OR(ISBLANK(B987),ISBLANK(C987))=FALSE,VLOOKUP(C987,'Límites CartaControl'!$A$7:$H$13,4,FALSE),"")</f>
        <v/>
      </c>
      <c r="H987" s="14" t="str">
        <f>IF(OR(ISBLANK(B987),ISBLANK(C987))=FALSE,VLOOKUP(C987,'Límites CartaControl'!$A$7:$H$13,6,FALSE),"")</f>
        <v/>
      </c>
      <c r="I987" s="70" t="str">
        <f>IF(OR(ISBLANK(B987),ISBLANK(C987))=FALSE,VLOOKUP(C987,'Límites CartaControl'!$A$7:$H$13,7,FALSE),"")</f>
        <v/>
      </c>
      <c r="J987" s="48"/>
      <c r="K987" s="103"/>
      <c r="L987" s="83"/>
      <c r="M987" s="120"/>
    </row>
    <row r="988" spans="1:13" x14ac:dyDescent="0.25">
      <c r="A988" s="43">
        <v>978</v>
      </c>
      <c r="B988" s="78"/>
      <c r="C988" s="48"/>
      <c r="D988" s="48"/>
      <c r="E988" s="14" t="str">
        <f>IF(OR(ISBLANK(B988),ISBLANK(C988))=FALSE,VLOOKUP(C988,'Límites CartaControl'!$A$7:$H$13,2,FALSE),"")</f>
        <v/>
      </c>
      <c r="F988" s="14" t="str">
        <f>IF(OR(ISBLANK(B988),ISBLANK(C988))=FALSE,VLOOKUP(C988,'Límites CartaControl'!$A$7:$H$13,3,FALSE),"")</f>
        <v/>
      </c>
      <c r="G988" s="14" t="str">
        <f>IF(OR(ISBLANK(B988),ISBLANK(C988))=FALSE,VLOOKUP(C988,'Límites CartaControl'!$A$7:$H$13,4,FALSE),"")</f>
        <v/>
      </c>
      <c r="H988" s="14" t="str">
        <f>IF(OR(ISBLANK(B988),ISBLANK(C988))=FALSE,VLOOKUP(C988,'Límites CartaControl'!$A$7:$H$13,6,FALSE),"")</f>
        <v/>
      </c>
      <c r="I988" s="70" t="str">
        <f>IF(OR(ISBLANK(B988),ISBLANK(C988))=FALSE,VLOOKUP(C988,'Límites CartaControl'!$A$7:$H$13,7,FALSE),"")</f>
        <v/>
      </c>
      <c r="J988" s="48"/>
      <c r="K988" s="103"/>
      <c r="L988" s="83"/>
      <c r="M988" s="120"/>
    </row>
    <row r="989" spans="1:13" x14ac:dyDescent="0.25">
      <c r="A989" s="43">
        <v>979</v>
      </c>
      <c r="B989" s="78"/>
      <c r="C989" s="48"/>
      <c r="D989" s="48"/>
      <c r="E989" s="14" t="str">
        <f>IF(OR(ISBLANK(B989),ISBLANK(C989))=FALSE,VLOOKUP(C989,'Límites CartaControl'!$A$7:$H$13,2,FALSE),"")</f>
        <v/>
      </c>
      <c r="F989" s="14" t="str">
        <f>IF(OR(ISBLANK(B989),ISBLANK(C989))=FALSE,VLOOKUP(C989,'Límites CartaControl'!$A$7:$H$13,3,FALSE),"")</f>
        <v/>
      </c>
      <c r="G989" s="14" t="str">
        <f>IF(OR(ISBLANK(B989),ISBLANK(C989))=FALSE,VLOOKUP(C989,'Límites CartaControl'!$A$7:$H$13,4,FALSE),"")</f>
        <v/>
      </c>
      <c r="H989" s="14" t="str">
        <f>IF(OR(ISBLANK(B989),ISBLANK(C989))=FALSE,VLOOKUP(C989,'Límites CartaControl'!$A$7:$H$13,6,FALSE),"")</f>
        <v/>
      </c>
      <c r="I989" s="70" t="str">
        <f>IF(OR(ISBLANK(B989),ISBLANK(C989))=FALSE,VLOOKUP(C989,'Límites CartaControl'!$A$7:$H$13,7,FALSE),"")</f>
        <v/>
      </c>
      <c r="J989" s="48"/>
      <c r="K989" s="103"/>
      <c r="L989" s="83"/>
      <c r="M989" s="120"/>
    </row>
    <row r="990" spans="1:13" x14ac:dyDescent="0.25">
      <c r="A990" s="43">
        <v>980</v>
      </c>
      <c r="B990" s="78"/>
      <c r="C990" s="48"/>
      <c r="D990" s="48"/>
      <c r="E990" s="14" t="str">
        <f>IF(OR(ISBLANK(B990),ISBLANK(C990))=FALSE,VLOOKUP(C990,'Límites CartaControl'!$A$7:$H$13,2,FALSE),"")</f>
        <v/>
      </c>
      <c r="F990" s="14" t="str">
        <f>IF(OR(ISBLANK(B990),ISBLANK(C990))=FALSE,VLOOKUP(C990,'Límites CartaControl'!$A$7:$H$13,3,FALSE),"")</f>
        <v/>
      </c>
      <c r="G990" s="14" t="str">
        <f>IF(OR(ISBLANK(B990),ISBLANK(C990))=FALSE,VLOOKUP(C990,'Límites CartaControl'!$A$7:$H$13,4,FALSE),"")</f>
        <v/>
      </c>
      <c r="H990" s="14" t="str">
        <f>IF(OR(ISBLANK(B990),ISBLANK(C990))=FALSE,VLOOKUP(C990,'Límites CartaControl'!$A$7:$H$13,6,FALSE),"")</f>
        <v/>
      </c>
      <c r="I990" s="70" t="str">
        <f>IF(OR(ISBLANK(B990),ISBLANK(C990))=FALSE,VLOOKUP(C990,'Límites CartaControl'!$A$7:$H$13,7,FALSE),"")</f>
        <v/>
      </c>
      <c r="J990" s="48"/>
      <c r="K990" s="103"/>
      <c r="L990" s="83"/>
      <c r="M990" s="120"/>
    </row>
    <row r="991" spans="1:13" x14ac:dyDescent="0.25">
      <c r="A991" s="43">
        <v>981</v>
      </c>
      <c r="B991" s="78"/>
      <c r="C991" s="48"/>
      <c r="D991" s="48"/>
      <c r="E991" s="14" t="str">
        <f>IF(OR(ISBLANK(B991),ISBLANK(C991))=FALSE,VLOOKUP(C991,'Límites CartaControl'!$A$7:$H$13,2,FALSE),"")</f>
        <v/>
      </c>
      <c r="F991" s="14" t="str">
        <f>IF(OR(ISBLANK(B991),ISBLANK(C991))=FALSE,VLOOKUP(C991,'Límites CartaControl'!$A$7:$H$13,3,FALSE),"")</f>
        <v/>
      </c>
      <c r="G991" s="14" t="str">
        <f>IF(OR(ISBLANK(B991),ISBLANK(C991))=FALSE,VLOOKUP(C991,'Límites CartaControl'!$A$7:$H$13,4,FALSE),"")</f>
        <v/>
      </c>
      <c r="H991" s="14" t="str">
        <f>IF(OR(ISBLANK(B991),ISBLANK(C991))=FALSE,VLOOKUP(C991,'Límites CartaControl'!$A$7:$H$13,6,FALSE),"")</f>
        <v/>
      </c>
      <c r="I991" s="70" t="str">
        <f>IF(OR(ISBLANK(B991),ISBLANK(C991))=FALSE,VLOOKUP(C991,'Límites CartaControl'!$A$7:$H$13,7,FALSE),"")</f>
        <v/>
      </c>
      <c r="J991" s="48"/>
      <c r="K991" s="103"/>
      <c r="L991" s="83"/>
      <c r="M991" s="120"/>
    </row>
    <row r="992" spans="1:13" x14ac:dyDescent="0.25">
      <c r="A992" s="43">
        <v>982</v>
      </c>
      <c r="B992" s="78"/>
      <c r="C992" s="48"/>
      <c r="D992" s="48"/>
      <c r="E992" s="14" t="str">
        <f>IF(OR(ISBLANK(B992),ISBLANK(C992))=FALSE,VLOOKUP(C992,'Límites CartaControl'!$A$7:$H$13,2,FALSE),"")</f>
        <v/>
      </c>
      <c r="F992" s="14" t="str">
        <f>IF(OR(ISBLANK(B992),ISBLANK(C992))=FALSE,VLOOKUP(C992,'Límites CartaControl'!$A$7:$H$13,3,FALSE),"")</f>
        <v/>
      </c>
      <c r="G992" s="14" t="str">
        <f>IF(OR(ISBLANK(B992),ISBLANK(C992))=FALSE,VLOOKUP(C992,'Límites CartaControl'!$A$7:$H$13,4,FALSE),"")</f>
        <v/>
      </c>
      <c r="H992" s="14" t="str">
        <f>IF(OR(ISBLANK(B992),ISBLANK(C992))=FALSE,VLOOKUP(C992,'Límites CartaControl'!$A$7:$H$13,6,FALSE),"")</f>
        <v/>
      </c>
      <c r="I992" s="70" t="str">
        <f>IF(OR(ISBLANK(B992),ISBLANK(C992))=FALSE,VLOOKUP(C992,'Límites CartaControl'!$A$7:$H$13,7,FALSE),"")</f>
        <v/>
      </c>
      <c r="J992" s="48"/>
      <c r="K992" s="103"/>
      <c r="L992" s="83"/>
      <c r="M992" s="120"/>
    </row>
    <row r="993" spans="1:13" x14ac:dyDescent="0.25">
      <c r="A993" s="43">
        <v>983</v>
      </c>
      <c r="B993" s="78"/>
      <c r="C993" s="48"/>
      <c r="D993" s="48"/>
      <c r="E993" s="14" t="str">
        <f>IF(OR(ISBLANK(B993),ISBLANK(C993))=FALSE,VLOOKUP(C993,'Límites CartaControl'!$A$7:$H$13,2,FALSE),"")</f>
        <v/>
      </c>
      <c r="F993" s="14" t="str">
        <f>IF(OR(ISBLANK(B993),ISBLANK(C993))=FALSE,VLOOKUP(C993,'Límites CartaControl'!$A$7:$H$13,3,FALSE),"")</f>
        <v/>
      </c>
      <c r="G993" s="14" t="str">
        <f>IF(OR(ISBLANK(B993),ISBLANK(C993))=FALSE,VLOOKUP(C993,'Límites CartaControl'!$A$7:$H$13,4,FALSE),"")</f>
        <v/>
      </c>
      <c r="H993" s="14" t="str">
        <f>IF(OR(ISBLANK(B993),ISBLANK(C993))=FALSE,VLOOKUP(C993,'Límites CartaControl'!$A$7:$H$13,6,FALSE),"")</f>
        <v/>
      </c>
      <c r="I993" s="70" t="str">
        <f>IF(OR(ISBLANK(B993),ISBLANK(C993))=FALSE,VLOOKUP(C993,'Límites CartaControl'!$A$7:$H$13,7,FALSE),"")</f>
        <v/>
      </c>
      <c r="J993" s="48"/>
      <c r="K993" s="103"/>
      <c r="L993" s="83"/>
      <c r="M993" s="120"/>
    </row>
    <row r="994" spans="1:13" x14ac:dyDescent="0.25">
      <c r="A994" s="43">
        <v>984</v>
      </c>
      <c r="B994" s="78"/>
      <c r="C994" s="48"/>
      <c r="D994" s="48"/>
      <c r="E994" s="14" t="str">
        <f>IF(OR(ISBLANK(B994),ISBLANK(C994))=FALSE,VLOOKUP(C994,'Límites CartaControl'!$A$7:$H$13,2,FALSE),"")</f>
        <v/>
      </c>
      <c r="F994" s="14" t="str">
        <f>IF(OR(ISBLANK(B994),ISBLANK(C994))=FALSE,VLOOKUP(C994,'Límites CartaControl'!$A$7:$H$13,3,FALSE),"")</f>
        <v/>
      </c>
      <c r="G994" s="14" t="str">
        <f>IF(OR(ISBLANK(B994),ISBLANK(C994))=FALSE,VLOOKUP(C994,'Límites CartaControl'!$A$7:$H$13,4,FALSE),"")</f>
        <v/>
      </c>
      <c r="H994" s="14" t="str">
        <f>IF(OR(ISBLANK(B994),ISBLANK(C994))=FALSE,VLOOKUP(C994,'Límites CartaControl'!$A$7:$H$13,6,FALSE),"")</f>
        <v/>
      </c>
      <c r="I994" s="70" t="str">
        <f>IF(OR(ISBLANK(B994),ISBLANK(C994))=FALSE,VLOOKUP(C994,'Límites CartaControl'!$A$7:$H$13,7,FALSE),"")</f>
        <v/>
      </c>
      <c r="J994" s="48"/>
      <c r="K994" s="103"/>
      <c r="L994" s="83"/>
      <c r="M994" s="120"/>
    </row>
    <row r="995" spans="1:13" x14ac:dyDescent="0.25">
      <c r="A995" s="43">
        <v>985</v>
      </c>
      <c r="B995" s="78"/>
      <c r="C995" s="48"/>
      <c r="D995" s="48"/>
      <c r="E995" s="14" t="str">
        <f>IF(OR(ISBLANK(B995),ISBLANK(C995))=FALSE,VLOOKUP(C995,'Límites CartaControl'!$A$7:$H$13,2,FALSE),"")</f>
        <v/>
      </c>
      <c r="F995" s="14" t="str">
        <f>IF(OR(ISBLANK(B995),ISBLANK(C995))=FALSE,VLOOKUP(C995,'Límites CartaControl'!$A$7:$H$13,3,FALSE),"")</f>
        <v/>
      </c>
      <c r="G995" s="14" t="str">
        <f>IF(OR(ISBLANK(B995),ISBLANK(C995))=FALSE,VLOOKUP(C995,'Límites CartaControl'!$A$7:$H$13,4,FALSE),"")</f>
        <v/>
      </c>
      <c r="H995" s="14" t="str">
        <f>IF(OR(ISBLANK(B995),ISBLANK(C995))=FALSE,VLOOKUP(C995,'Límites CartaControl'!$A$7:$H$13,6,FALSE),"")</f>
        <v/>
      </c>
      <c r="I995" s="70" t="str">
        <f>IF(OR(ISBLANK(B995),ISBLANK(C995))=FALSE,VLOOKUP(C995,'Límites CartaControl'!$A$7:$H$13,7,FALSE),"")</f>
        <v/>
      </c>
      <c r="J995" s="48"/>
      <c r="K995" s="103"/>
      <c r="L995" s="83"/>
      <c r="M995" s="120"/>
    </row>
    <row r="996" spans="1:13" x14ac:dyDescent="0.25">
      <c r="A996" s="43">
        <v>986</v>
      </c>
      <c r="B996" s="78"/>
      <c r="C996" s="48"/>
      <c r="D996" s="48"/>
      <c r="E996" s="14" t="str">
        <f>IF(OR(ISBLANK(B996),ISBLANK(C996))=FALSE,VLOOKUP(C996,'Límites CartaControl'!$A$7:$H$13,2,FALSE),"")</f>
        <v/>
      </c>
      <c r="F996" s="14" t="str">
        <f>IF(OR(ISBLANK(B996),ISBLANK(C996))=FALSE,VLOOKUP(C996,'Límites CartaControl'!$A$7:$H$13,3,FALSE),"")</f>
        <v/>
      </c>
      <c r="G996" s="14" t="str">
        <f>IF(OR(ISBLANK(B996),ISBLANK(C996))=FALSE,VLOOKUP(C996,'Límites CartaControl'!$A$7:$H$13,4,FALSE),"")</f>
        <v/>
      </c>
      <c r="H996" s="14" t="str">
        <f>IF(OR(ISBLANK(B996),ISBLANK(C996))=FALSE,VLOOKUP(C996,'Límites CartaControl'!$A$7:$H$13,6,FALSE),"")</f>
        <v/>
      </c>
      <c r="I996" s="70" t="str">
        <f>IF(OR(ISBLANK(B996),ISBLANK(C996))=FALSE,VLOOKUP(C996,'Límites CartaControl'!$A$7:$H$13,7,FALSE),"")</f>
        <v/>
      </c>
      <c r="J996" s="48"/>
      <c r="K996" s="103"/>
      <c r="L996" s="83"/>
      <c r="M996" s="120"/>
    </row>
    <row r="997" spans="1:13" x14ac:dyDescent="0.25">
      <c r="A997" s="43">
        <v>987</v>
      </c>
      <c r="B997" s="78"/>
      <c r="C997" s="48"/>
      <c r="D997" s="48"/>
      <c r="E997" s="14" t="str">
        <f>IF(OR(ISBLANK(B997),ISBLANK(C997))=FALSE,VLOOKUP(C997,'Límites CartaControl'!$A$7:$H$13,2,FALSE),"")</f>
        <v/>
      </c>
      <c r="F997" s="14" t="str">
        <f>IF(OR(ISBLANK(B997),ISBLANK(C997))=FALSE,VLOOKUP(C997,'Límites CartaControl'!$A$7:$H$13,3,FALSE),"")</f>
        <v/>
      </c>
      <c r="G997" s="14" t="str">
        <f>IF(OR(ISBLANK(B997),ISBLANK(C997))=FALSE,VLOOKUP(C997,'Límites CartaControl'!$A$7:$H$13,4,FALSE),"")</f>
        <v/>
      </c>
      <c r="H997" s="14" t="str">
        <f>IF(OR(ISBLANK(B997),ISBLANK(C997))=FALSE,VLOOKUP(C997,'Límites CartaControl'!$A$7:$H$13,6,FALSE),"")</f>
        <v/>
      </c>
      <c r="I997" s="70" t="str">
        <f>IF(OR(ISBLANK(B997),ISBLANK(C997))=FALSE,VLOOKUP(C997,'Límites CartaControl'!$A$7:$H$13,7,FALSE),"")</f>
        <v/>
      </c>
      <c r="J997" s="48"/>
      <c r="K997" s="103"/>
      <c r="L997" s="83"/>
      <c r="M997" s="120"/>
    </row>
    <row r="998" spans="1:13" x14ac:dyDescent="0.25">
      <c r="A998" s="43">
        <v>988</v>
      </c>
      <c r="B998" s="78"/>
      <c r="C998" s="48"/>
      <c r="D998" s="48"/>
      <c r="E998" s="14" t="str">
        <f>IF(OR(ISBLANK(B998),ISBLANK(C998))=FALSE,VLOOKUP(C998,'Límites CartaControl'!$A$7:$H$13,2,FALSE),"")</f>
        <v/>
      </c>
      <c r="F998" s="14" t="str">
        <f>IF(OR(ISBLANK(B998),ISBLANK(C998))=FALSE,VLOOKUP(C998,'Límites CartaControl'!$A$7:$H$13,3,FALSE),"")</f>
        <v/>
      </c>
      <c r="G998" s="14" t="str">
        <f>IF(OR(ISBLANK(B998),ISBLANK(C998))=FALSE,VLOOKUP(C998,'Límites CartaControl'!$A$7:$H$13,4,FALSE),"")</f>
        <v/>
      </c>
      <c r="H998" s="14" t="str">
        <f>IF(OR(ISBLANK(B998),ISBLANK(C998))=FALSE,VLOOKUP(C998,'Límites CartaControl'!$A$7:$H$13,6,FALSE),"")</f>
        <v/>
      </c>
      <c r="I998" s="70" t="str">
        <f>IF(OR(ISBLANK(B998),ISBLANK(C998))=FALSE,VLOOKUP(C998,'Límites CartaControl'!$A$7:$H$13,7,FALSE),"")</f>
        <v/>
      </c>
      <c r="J998" s="48"/>
      <c r="K998" s="103"/>
      <c r="L998" s="83"/>
      <c r="M998" s="120"/>
    </row>
    <row r="999" spans="1:13" x14ac:dyDescent="0.25">
      <c r="A999" s="43">
        <v>989</v>
      </c>
      <c r="B999" s="78"/>
      <c r="C999" s="48"/>
      <c r="D999" s="48"/>
      <c r="E999" s="14" t="str">
        <f>IF(OR(ISBLANK(B999),ISBLANK(C999))=FALSE,VLOOKUP(C999,'Límites CartaControl'!$A$7:$H$13,2,FALSE),"")</f>
        <v/>
      </c>
      <c r="F999" s="14" t="str">
        <f>IF(OR(ISBLANK(B999),ISBLANK(C999))=FALSE,VLOOKUP(C999,'Límites CartaControl'!$A$7:$H$13,3,FALSE),"")</f>
        <v/>
      </c>
      <c r="G999" s="14" t="str">
        <f>IF(OR(ISBLANK(B999),ISBLANK(C999))=FALSE,VLOOKUP(C999,'Límites CartaControl'!$A$7:$H$13,4,FALSE),"")</f>
        <v/>
      </c>
      <c r="H999" s="14" t="str">
        <f>IF(OR(ISBLANK(B999),ISBLANK(C999))=FALSE,VLOOKUP(C999,'Límites CartaControl'!$A$7:$H$13,6,FALSE),"")</f>
        <v/>
      </c>
      <c r="I999" s="70" t="str">
        <f>IF(OR(ISBLANK(B999),ISBLANK(C999))=FALSE,VLOOKUP(C999,'Límites CartaControl'!$A$7:$H$13,7,FALSE),"")</f>
        <v/>
      </c>
      <c r="J999" s="48"/>
      <c r="K999" s="103"/>
      <c r="L999" s="83"/>
      <c r="M999" s="120"/>
    </row>
    <row r="1000" spans="1:13" x14ac:dyDescent="0.25">
      <c r="A1000" s="43">
        <v>990</v>
      </c>
      <c r="B1000" s="78"/>
      <c r="C1000" s="48"/>
      <c r="D1000" s="48"/>
      <c r="E1000" s="14" t="str">
        <f>IF(OR(ISBLANK(B1000),ISBLANK(C1000))=FALSE,VLOOKUP(C1000,'Límites CartaControl'!$A$7:$H$13,2,FALSE),"")</f>
        <v/>
      </c>
      <c r="F1000" s="14" t="str">
        <f>IF(OR(ISBLANK(B1000),ISBLANK(C1000))=FALSE,VLOOKUP(C1000,'Límites CartaControl'!$A$7:$H$13,3,FALSE),"")</f>
        <v/>
      </c>
      <c r="G1000" s="14" t="str">
        <f>IF(OR(ISBLANK(B1000),ISBLANK(C1000))=FALSE,VLOOKUP(C1000,'Límites CartaControl'!$A$7:$H$13,4,FALSE),"")</f>
        <v/>
      </c>
      <c r="H1000" s="14" t="str">
        <f>IF(OR(ISBLANK(B1000),ISBLANK(C1000))=FALSE,VLOOKUP(C1000,'Límites CartaControl'!$A$7:$H$13,6,FALSE),"")</f>
        <v/>
      </c>
      <c r="I1000" s="70" t="str">
        <f>IF(OR(ISBLANK(B1000),ISBLANK(C1000))=FALSE,VLOOKUP(C1000,'Límites CartaControl'!$A$7:$H$13,7,FALSE),"")</f>
        <v/>
      </c>
      <c r="J1000" s="48"/>
      <c r="K1000" s="103"/>
      <c r="L1000" s="83"/>
      <c r="M1000" s="120"/>
    </row>
    <row r="1001" spans="1:13" x14ac:dyDescent="0.25">
      <c r="A1001" s="43">
        <v>991</v>
      </c>
      <c r="B1001" s="78"/>
      <c r="C1001" s="48"/>
      <c r="D1001" s="48"/>
      <c r="E1001" s="14" t="str">
        <f>IF(OR(ISBLANK(B1001),ISBLANK(C1001))=FALSE,VLOOKUP(C1001,'Límites CartaControl'!$A$7:$H$13,2,FALSE),"")</f>
        <v/>
      </c>
      <c r="F1001" s="14" t="str">
        <f>IF(OR(ISBLANK(B1001),ISBLANK(C1001))=FALSE,VLOOKUP(C1001,'Límites CartaControl'!$A$7:$H$13,3,FALSE),"")</f>
        <v/>
      </c>
      <c r="G1001" s="14" t="str">
        <f>IF(OR(ISBLANK(B1001),ISBLANK(C1001))=FALSE,VLOOKUP(C1001,'Límites CartaControl'!$A$7:$H$13,4,FALSE),"")</f>
        <v/>
      </c>
      <c r="H1001" s="14" t="str">
        <f>IF(OR(ISBLANK(B1001),ISBLANK(C1001))=FALSE,VLOOKUP(C1001,'Límites CartaControl'!$A$7:$H$13,6,FALSE),"")</f>
        <v/>
      </c>
      <c r="I1001" s="70" t="str">
        <f>IF(OR(ISBLANK(B1001),ISBLANK(C1001))=FALSE,VLOOKUP(C1001,'Límites CartaControl'!$A$7:$H$13,7,FALSE),"")</f>
        <v/>
      </c>
      <c r="J1001" s="48"/>
      <c r="K1001" s="103"/>
      <c r="L1001" s="83"/>
      <c r="M1001" s="120"/>
    </row>
    <row r="1002" spans="1:13" x14ac:dyDescent="0.25">
      <c r="A1002" s="43">
        <v>992</v>
      </c>
      <c r="B1002" s="78"/>
      <c r="C1002" s="48"/>
      <c r="D1002" s="48"/>
      <c r="E1002" s="14" t="str">
        <f>IF(OR(ISBLANK(B1002),ISBLANK(C1002))=FALSE,VLOOKUP(C1002,'Límites CartaControl'!$A$7:$H$13,2,FALSE),"")</f>
        <v/>
      </c>
      <c r="F1002" s="14" t="str">
        <f>IF(OR(ISBLANK(B1002),ISBLANK(C1002))=FALSE,VLOOKUP(C1002,'Límites CartaControl'!$A$7:$H$13,3,FALSE),"")</f>
        <v/>
      </c>
      <c r="G1002" s="14" t="str">
        <f>IF(OR(ISBLANK(B1002),ISBLANK(C1002))=FALSE,VLOOKUP(C1002,'Límites CartaControl'!$A$7:$H$13,4,FALSE),"")</f>
        <v/>
      </c>
      <c r="H1002" s="14" t="str">
        <f>IF(OR(ISBLANK(B1002),ISBLANK(C1002))=FALSE,VLOOKUP(C1002,'Límites CartaControl'!$A$7:$H$13,6,FALSE),"")</f>
        <v/>
      </c>
      <c r="I1002" s="70" t="str">
        <f>IF(OR(ISBLANK(B1002),ISBLANK(C1002))=FALSE,VLOOKUP(C1002,'Límites CartaControl'!$A$7:$H$13,7,FALSE),"")</f>
        <v/>
      </c>
      <c r="J1002" s="48"/>
      <c r="K1002" s="103"/>
      <c r="L1002" s="83"/>
      <c r="M1002" s="120"/>
    </row>
    <row r="1003" spans="1:13" x14ac:dyDescent="0.25">
      <c r="A1003" s="43">
        <v>993</v>
      </c>
      <c r="B1003" s="78"/>
      <c r="C1003" s="48"/>
      <c r="D1003" s="48"/>
      <c r="E1003" s="14" t="str">
        <f>IF(OR(ISBLANK(B1003),ISBLANK(C1003))=FALSE,VLOOKUP(C1003,'Límites CartaControl'!$A$7:$H$13,2,FALSE),"")</f>
        <v/>
      </c>
      <c r="F1003" s="14" t="str">
        <f>IF(OR(ISBLANK(B1003),ISBLANK(C1003))=FALSE,VLOOKUP(C1003,'Límites CartaControl'!$A$7:$H$13,3,FALSE),"")</f>
        <v/>
      </c>
      <c r="G1003" s="14" t="str">
        <f>IF(OR(ISBLANK(B1003),ISBLANK(C1003))=FALSE,VLOOKUP(C1003,'Límites CartaControl'!$A$7:$H$13,4,FALSE),"")</f>
        <v/>
      </c>
      <c r="H1003" s="14" t="str">
        <f>IF(OR(ISBLANK(B1003),ISBLANK(C1003))=FALSE,VLOOKUP(C1003,'Límites CartaControl'!$A$7:$H$13,6,FALSE),"")</f>
        <v/>
      </c>
      <c r="I1003" s="70" t="str">
        <f>IF(OR(ISBLANK(B1003),ISBLANK(C1003))=FALSE,VLOOKUP(C1003,'Límites CartaControl'!$A$7:$H$13,7,FALSE),"")</f>
        <v/>
      </c>
      <c r="J1003" s="48"/>
      <c r="K1003" s="103"/>
      <c r="L1003" s="83"/>
      <c r="M1003" s="120"/>
    </row>
    <row r="1004" spans="1:13" x14ac:dyDescent="0.25">
      <c r="A1004" s="43">
        <v>994</v>
      </c>
      <c r="B1004" s="78"/>
      <c r="C1004" s="48"/>
      <c r="D1004" s="48"/>
      <c r="E1004" s="14" t="str">
        <f>IF(OR(ISBLANK(B1004),ISBLANK(C1004))=FALSE,VLOOKUP(C1004,'Límites CartaControl'!$A$7:$H$13,2,FALSE),"")</f>
        <v/>
      </c>
      <c r="F1004" s="14" t="str">
        <f>IF(OR(ISBLANK(B1004),ISBLANK(C1004))=FALSE,VLOOKUP(C1004,'Límites CartaControl'!$A$7:$H$13,3,FALSE),"")</f>
        <v/>
      </c>
      <c r="G1004" s="14" t="str">
        <f>IF(OR(ISBLANK(B1004),ISBLANK(C1004))=FALSE,VLOOKUP(C1004,'Límites CartaControl'!$A$7:$H$13,4,FALSE),"")</f>
        <v/>
      </c>
      <c r="H1004" s="14" t="str">
        <f>IF(OR(ISBLANK(B1004),ISBLANK(C1004))=FALSE,VLOOKUP(C1004,'Límites CartaControl'!$A$7:$H$13,6,FALSE),"")</f>
        <v/>
      </c>
      <c r="I1004" s="70" t="str">
        <f>IF(OR(ISBLANK(B1004),ISBLANK(C1004))=FALSE,VLOOKUP(C1004,'Límites CartaControl'!$A$7:$H$13,7,FALSE),"")</f>
        <v/>
      </c>
      <c r="J1004" s="48"/>
      <c r="K1004" s="103"/>
      <c r="L1004" s="83"/>
      <c r="M1004" s="120"/>
    </row>
    <row r="1005" spans="1:13" x14ac:dyDescent="0.25">
      <c r="A1005" s="43">
        <v>995</v>
      </c>
      <c r="B1005" s="78"/>
      <c r="C1005" s="48"/>
      <c r="D1005" s="48"/>
      <c r="E1005" s="14" t="str">
        <f>IF(OR(ISBLANK(B1005),ISBLANK(C1005))=FALSE,VLOOKUP(C1005,'Límites CartaControl'!$A$7:$H$13,2,FALSE),"")</f>
        <v/>
      </c>
      <c r="F1005" s="14" t="str">
        <f>IF(OR(ISBLANK(B1005),ISBLANK(C1005))=FALSE,VLOOKUP(C1005,'Límites CartaControl'!$A$7:$H$13,3,FALSE),"")</f>
        <v/>
      </c>
      <c r="G1005" s="14" t="str">
        <f>IF(OR(ISBLANK(B1005),ISBLANK(C1005))=FALSE,VLOOKUP(C1005,'Límites CartaControl'!$A$7:$H$13,4,FALSE),"")</f>
        <v/>
      </c>
      <c r="H1005" s="14" t="str">
        <f>IF(OR(ISBLANK(B1005),ISBLANK(C1005))=FALSE,VLOOKUP(C1005,'Límites CartaControl'!$A$7:$H$13,6,FALSE),"")</f>
        <v/>
      </c>
      <c r="I1005" s="70" t="str">
        <f>IF(OR(ISBLANK(B1005),ISBLANK(C1005))=FALSE,VLOOKUP(C1005,'Límites CartaControl'!$A$7:$H$13,7,FALSE),"")</f>
        <v/>
      </c>
      <c r="J1005" s="48"/>
      <c r="K1005" s="103"/>
      <c r="L1005" s="83"/>
      <c r="M1005" s="120"/>
    </row>
    <row r="1006" spans="1:13" ht="15.75" thickBot="1" x14ac:dyDescent="0.3">
      <c r="A1006" s="45">
        <v>996</v>
      </c>
      <c r="B1006" s="82"/>
      <c r="C1006" s="47"/>
      <c r="D1006" s="47"/>
      <c r="E1006" s="12" t="str">
        <f>IF(OR(ISBLANK(B1006),ISBLANK(C1006))=FALSE,VLOOKUP(C1006,'Límites CartaControl'!$A$7:$H$13,2,FALSE),"")</f>
        <v/>
      </c>
      <c r="F1006" s="12" t="str">
        <f>IF(OR(ISBLANK(B1006),ISBLANK(C1006))=FALSE,VLOOKUP(C1006,'Límites CartaControl'!$A$7:$H$13,3,FALSE),"")</f>
        <v/>
      </c>
      <c r="G1006" s="12" t="str">
        <f>IF(OR(ISBLANK(B1006),ISBLANK(C1006))=FALSE,VLOOKUP(C1006,'Límites CartaControl'!$A$7:$H$13,4,FALSE),"")</f>
        <v/>
      </c>
      <c r="H1006" s="12" t="str">
        <f>IF(OR(ISBLANK(B1006),ISBLANK(C1006))=FALSE,VLOOKUP(C1006,'Límites CartaControl'!$A$7:$H$13,6,FALSE),"")</f>
        <v/>
      </c>
      <c r="I1006" s="71" t="str">
        <f>IF(OR(ISBLANK(B1006),ISBLANK(C1006))=FALSE,VLOOKUP(C1006,'Límites CartaControl'!$A$7:$H$13,7,FALSE),"")</f>
        <v/>
      </c>
      <c r="J1006" s="47"/>
      <c r="K1006" s="104"/>
      <c r="L1006" s="84"/>
      <c r="M1006" s="121"/>
    </row>
  </sheetData>
  <sheetProtection algorithmName="SHA-512" hashValue="4bqb8jRKR106dtoCqOSpGmrPTS+rjapxphlQJJ+cIPPB57QbqZZC0MKlqMRDq/w0PyG7NFDSVt9NljdNr1zV6A==" saltValue="Ug9KJgQdaatBoDR0sN/Oaw==" spinCount="100000" sheet="1" objects="1" scenarios="1" selectLockedCells="1" selectUnlockedCells="1"/>
  <autoFilter ref="A10:K1006"/>
  <mergeCells count="12">
    <mergeCell ref="C4:J5"/>
    <mergeCell ref="L4:M4"/>
    <mergeCell ref="L5:M5"/>
    <mergeCell ref="A9:K9"/>
    <mergeCell ref="A1:B5"/>
    <mergeCell ref="L1:M1"/>
    <mergeCell ref="L2:M2"/>
    <mergeCell ref="L3:M3"/>
    <mergeCell ref="C1:J3"/>
    <mergeCell ref="A7:M7"/>
    <mergeCell ref="D8:E8"/>
    <mergeCell ref="G8:K8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3"/>
  <sheetViews>
    <sheetView zoomScaleNormal="80" zoomScaleSheetLayoutView="100" workbookViewId="0">
      <selection activeCell="G51" sqref="G51:G54"/>
    </sheetView>
  </sheetViews>
  <sheetFormatPr baseColWidth="10" defaultColWidth="9.140625" defaultRowHeight="15" x14ac:dyDescent="0.25"/>
  <cols>
    <col min="2" max="2" width="14.85546875" customWidth="1"/>
    <col min="3" max="3" width="20.42578125" customWidth="1"/>
    <col min="4" max="4" width="23.5703125" customWidth="1"/>
    <col min="5" max="5" width="19.5703125" bestFit="1" customWidth="1"/>
    <col min="7" max="7" width="10.7109375" customWidth="1"/>
    <col min="8" max="8" width="14.140625" customWidth="1"/>
    <col min="9" max="9" width="16.140625" customWidth="1"/>
    <col min="10" max="10" width="25.140625" customWidth="1"/>
    <col min="11" max="11" width="22.85546875" customWidth="1"/>
    <col min="12" max="12" width="16.85546875" customWidth="1"/>
    <col min="13" max="13" width="13.28515625" customWidth="1"/>
    <col min="15" max="15" width="17" bestFit="1" customWidth="1"/>
    <col min="16" max="16" width="9.42578125" bestFit="1" customWidth="1"/>
  </cols>
  <sheetData>
    <row r="1" spans="1:13" ht="15" customHeight="1" x14ac:dyDescent="0.25">
      <c r="A1" s="154"/>
      <c r="B1" s="204"/>
      <c r="C1" s="155" t="str">
        <f>Control!C1</f>
        <v>Verificación intermedia de balanzas</v>
      </c>
      <c r="D1" s="156"/>
      <c r="E1" s="156"/>
      <c r="F1" s="190"/>
      <c r="G1" s="187" t="s">
        <v>32</v>
      </c>
      <c r="H1" s="188"/>
      <c r="I1" s="138" t="str">
        <f>Control!F2</f>
        <v>SOFT-TC-019</v>
      </c>
    </row>
    <row r="2" spans="1:13" ht="15" customHeight="1" x14ac:dyDescent="0.25">
      <c r="A2" s="154"/>
      <c r="B2" s="204"/>
      <c r="C2" s="157"/>
      <c r="D2" s="158"/>
      <c r="E2" s="158"/>
      <c r="F2" s="176"/>
      <c r="G2" s="36" t="s">
        <v>97</v>
      </c>
      <c r="H2" s="135"/>
      <c r="I2" s="140" t="str">
        <f>RIGHT(Control!F3,2)</f>
        <v xml:space="preserve"> 1</v>
      </c>
    </row>
    <row r="3" spans="1:13" ht="15.75" customHeight="1" thickBot="1" x14ac:dyDescent="0.3">
      <c r="A3" s="154"/>
      <c r="B3" s="204"/>
      <c r="C3" s="191" t="s">
        <v>34</v>
      </c>
      <c r="D3" s="192"/>
      <c r="E3" s="192"/>
      <c r="F3" s="193"/>
      <c r="G3" s="136" t="s">
        <v>65</v>
      </c>
      <c r="H3" s="137"/>
      <c r="I3" s="139">
        <f>Control!F5</f>
        <v>43364</v>
      </c>
    </row>
    <row r="4" spans="1:13" ht="15.75" customHeight="1" thickBot="1" x14ac:dyDescent="0.3">
      <c r="A4" s="98" t="str">
        <f>"GRÁFICO REPETIBILIDAD BALANZA "&amp;B8</f>
        <v>GRÁFICO REPETIBILIDAD BALANZA 0</v>
      </c>
      <c r="B4" s="37"/>
      <c r="C4" s="38"/>
      <c r="D4" s="39"/>
      <c r="E4" s="39"/>
      <c r="F4" s="39"/>
      <c r="G4" s="39"/>
      <c r="H4" s="39"/>
      <c r="I4" s="39"/>
      <c r="J4" s="40"/>
      <c r="K4" s="40"/>
      <c r="L4" s="40"/>
      <c r="M4" s="93"/>
    </row>
    <row r="5" spans="1:13" ht="15.75" thickBot="1" x14ac:dyDescent="0.3">
      <c r="A5" s="210" t="s">
        <v>21</v>
      </c>
      <c r="B5" s="211"/>
      <c r="C5" s="212"/>
      <c r="D5" s="212"/>
      <c r="E5" s="212"/>
      <c r="F5" s="212"/>
      <c r="G5" s="189" t="s">
        <v>89</v>
      </c>
      <c r="H5" s="189"/>
      <c r="I5" s="92"/>
    </row>
    <row r="6" spans="1:13" ht="15.75" thickBot="1" x14ac:dyDescent="0.3">
      <c r="A6" s="94"/>
      <c r="B6" s="94"/>
      <c r="C6" s="95"/>
      <c r="D6" s="95"/>
      <c r="E6" s="95"/>
      <c r="F6" s="95"/>
      <c r="G6" s="89"/>
      <c r="H6" s="89"/>
      <c r="I6" s="96"/>
    </row>
    <row r="7" spans="1:13" ht="15.75" thickBot="1" x14ac:dyDescent="0.3">
      <c r="A7" s="182" t="s">
        <v>87</v>
      </c>
      <c r="B7" s="183"/>
      <c r="C7" s="183"/>
      <c r="D7" s="183"/>
      <c r="E7" s="183"/>
      <c r="F7" s="183"/>
      <c r="G7" s="183"/>
      <c r="H7" s="183"/>
      <c r="I7" s="184"/>
    </row>
    <row r="8" spans="1:13" x14ac:dyDescent="0.25">
      <c r="A8" s="110" t="s">
        <v>88</v>
      </c>
      <c r="B8" s="111">
        <f>'Verificacion diaria'!B8</f>
        <v>0</v>
      </c>
      <c r="C8" s="112" t="s">
        <v>19</v>
      </c>
      <c r="D8" s="113">
        <f>'Verificacion diaria'!D8:E8</f>
        <v>0</v>
      </c>
      <c r="E8" s="101" t="s">
        <v>18</v>
      </c>
      <c r="F8" s="185">
        <f>'Verificacion diaria'!G8</f>
        <v>0</v>
      </c>
      <c r="G8" s="186"/>
      <c r="H8" s="101" t="s">
        <v>17</v>
      </c>
      <c r="I8" s="114">
        <f>'Verificacion diaria'!M8</f>
        <v>0</v>
      </c>
    </row>
    <row r="10" spans="1:13" ht="15.75" thickBot="1" x14ac:dyDescent="0.3"/>
    <row r="11" spans="1:13" ht="18.75" x14ac:dyDescent="0.3">
      <c r="A11" s="207" t="s">
        <v>16</v>
      </c>
      <c r="B11" s="208"/>
      <c r="C11" s="208"/>
      <c r="D11" s="208"/>
      <c r="E11" s="209"/>
    </row>
    <row r="12" spans="1:13" ht="15.75" thickBot="1" x14ac:dyDescent="0.3">
      <c r="A12" s="205" t="s">
        <v>10</v>
      </c>
      <c r="B12" s="175"/>
      <c r="C12" s="175"/>
      <c r="D12" s="175"/>
      <c r="E12" s="206"/>
    </row>
    <row r="13" spans="1:13" x14ac:dyDescent="0.25">
      <c r="A13" s="24" t="s">
        <v>9</v>
      </c>
      <c r="B13" s="23" t="s">
        <v>8</v>
      </c>
      <c r="C13" s="23" t="s">
        <v>7</v>
      </c>
      <c r="D13" s="23" t="s">
        <v>6</v>
      </c>
      <c r="E13" s="22" t="s">
        <v>5</v>
      </c>
    </row>
    <row r="14" spans="1:13" x14ac:dyDescent="0.25">
      <c r="A14" s="43"/>
      <c r="B14" s="44"/>
      <c r="C14" s="44"/>
      <c r="D14" s="44"/>
      <c r="E14" s="46"/>
    </row>
    <row r="15" spans="1:13" ht="15.75" thickBot="1" x14ac:dyDescent="0.3">
      <c r="A15" s="45"/>
      <c r="B15" s="41"/>
      <c r="C15" s="41"/>
      <c r="D15" s="41"/>
      <c r="E15" s="42"/>
    </row>
    <row r="16" spans="1:13" x14ac:dyDescent="0.25">
      <c r="A16" s="10" t="s">
        <v>15</v>
      </c>
      <c r="B16" s="8" t="s">
        <v>4</v>
      </c>
      <c r="D16" s="10" t="s">
        <v>15</v>
      </c>
      <c r="E16" s="8" t="s">
        <v>4</v>
      </c>
    </row>
    <row r="17" spans="1:6" x14ac:dyDescent="0.25">
      <c r="A17" s="1">
        <v>1</v>
      </c>
      <c r="B17" s="49"/>
      <c r="C17" s="25"/>
      <c r="D17" s="1">
        <v>1</v>
      </c>
      <c r="E17" s="49"/>
      <c r="F17" s="25"/>
    </row>
    <row r="18" spans="1:6" x14ac:dyDescent="0.25">
      <c r="A18" s="1">
        <v>2</v>
      </c>
      <c r="B18" s="49"/>
      <c r="C18" s="25"/>
      <c r="D18" s="1">
        <v>2</v>
      </c>
      <c r="E18" s="49"/>
      <c r="F18" s="25"/>
    </row>
    <row r="19" spans="1:6" x14ac:dyDescent="0.25">
      <c r="A19" s="1">
        <v>3</v>
      </c>
      <c r="B19" s="49"/>
      <c r="C19" s="25"/>
      <c r="D19" s="1">
        <v>3</v>
      </c>
      <c r="E19" s="49"/>
      <c r="F19" s="25"/>
    </row>
    <row r="20" spans="1:6" x14ac:dyDescent="0.25">
      <c r="A20" s="1">
        <v>4</v>
      </c>
      <c r="B20" s="49"/>
      <c r="D20" s="1">
        <v>4</v>
      </c>
      <c r="E20" s="49"/>
    </row>
    <row r="21" spans="1:6" x14ac:dyDescent="0.25">
      <c r="A21" s="1">
        <v>5</v>
      </c>
      <c r="B21" s="49"/>
      <c r="D21" s="1">
        <v>5</v>
      </c>
      <c r="E21" s="49"/>
    </row>
    <row r="22" spans="1:6" x14ac:dyDescent="0.25">
      <c r="A22" s="1">
        <v>6</v>
      </c>
      <c r="B22" s="49"/>
      <c r="D22" s="1">
        <v>6</v>
      </c>
      <c r="E22" s="49"/>
    </row>
    <row r="23" spans="1:6" x14ac:dyDescent="0.25">
      <c r="A23" s="1">
        <v>7</v>
      </c>
      <c r="B23" s="49"/>
      <c r="D23" s="1">
        <v>7</v>
      </c>
      <c r="E23" s="49"/>
    </row>
    <row r="24" spans="1:6" x14ac:dyDescent="0.25">
      <c r="A24" s="1">
        <v>8</v>
      </c>
      <c r="B24" s="49"/>
      <c r="D24" s="1">
        <v>8</v>
      </c>
      <c r="E24" s="49"/>
    </row>
    <row r="25" spans="1:6" x14ac:dyDescent="0.25">
      <c r="A25" s="1">
        <v>9</v>
      </c>
      <c r="B25" s="49"/>
      <c r="D25" s="1">
        <v>9</v>
      </c>
      <c r="E25" s="49"/>
    </row>
    <row r="26" spans="1:6" ht="15.75" thickBot="1" x14ac:dyDescent="0.3">
      <c r="A26" s="11">
        <v>10</v>
      </c>
      <c r="B26" s="50"/>
      <c r="D26" s="1">
        <v>10</v>
      </c>
      <c r="E26" s="49"/>
    </row>
    <row r="27" spans="1:6" x14ac:dyDescent="0.25">
      <c r="A27" s="7" t="s">
        <v>2</v>
      </c>
      <c r="B27" s="6" t="e">
        <f>_xlfn.STDEV.S(B17:B26)</f>
        <v>#DIV/0!</v>
      </c>
      <c r="D27" s="7" t="s">
        <v>2</v>
      </c>
      <c r="E27" s="6" t="e">
        <f>_xlfn.STDEV.S(E17:E26)</f>
        <v>#DIV/0!</v>
      </c>
    </row>
    <row r="28" spans="1:6" x14ac:dyDescent="0.25">
      <c r="A28" s="5" t="s">
        <v>1</v>
      </c>
      <c r="B28" s="4" t="e">
        <f>VLOOKUP(B8&amp;"/"&amp;B14,EMT!A5:C27,2,FALSE)</f>
        <v>#N/A</v>
      </c>
      <c r="D28" s="5" t="s">
        <v>1</v>
      </c>
      <c r="E28" s="4" t="e">
        <f>VLOOKUP(B8&amp;"/"&amp;B15,EMT!A5:C27,2,FALSE)</f>
        <v>#N/A</v>
      </c>
    </row>
    <row r="29" spans="1:6" ht="15.75" thickBot="1" x14ac:dyDescent="0.3">
      <c r="A29" s="3" t="s">
        <v>0</v>
      </c>
      <c r="B29" s="2" t="e">
        <f>IF(B28&gt;B27=FALSE(),"INSATISFACTORIO","O. K.")</f>
        <v>#N/A</v>
      </c>
      <c r="D29" s="3" t="s">
        <v>0</v>
      </c>
      <c r="E29" s="2" t="e">
        <f>IF(E28&gt;E27=FALSE(),"INSATISFACTORIO","O. K.")</f>
        <v>#N/A</v>
      </c>
    </row>
    <row r="30" spans="1:6" ht="15.75" thickBot="1" x14ac:dyDescent="0.3">
      <c r="A30" s="85" t="s">
        <v>86</v>
      </c>
      <c r="B30" s="86" t="e">
        <f>B27/AVERAGE(B17:B26)</f>
        <v>#DIV/0!</v>
      </c>
      <c r="D30" s="85" t="s">
        <v>86</v>
      </c>
      <c r="E30" s="86" t="e">
        <f>E27/AVERAGE(E17:E26)</f>
        <v>#DIV/0!</v>
      </c>
    </row>
    <row r="34" spans="1:9" ht="15.75" thickBot="1" x14ac:dyDescent="0.3"/>
    <row r="35" spans="1:9" ht="18.75" x14ac:dyDescent="0.3">
      <c r="A35" s="207" t="s">
        <v>31</v>
      </c>
      <c r="B35" s="208"/>
      <c r="C35" s="208"/>
      <c r="D35" s="208"/>
      <c r="E35" s="209"/>
    </row>
    <row r="36" spans="1:9" ht="15.75" thickBot="1" x14ac:dyDescent="0.3">
      <c r="A36" s="205" t="s">
        <v>10</v>
      </c>
      <c r="B36" s="175"/>
      <c r="C36" s="175"/>
      <c r="D36" s="175"/>
      <c r="E36" s="206"/>
    </row>
    <row r="37" spans="1:9" x14ac:dyDescent="0.25">
      <c r="A37" s="24" t="s">
        <v>9</v>
      </c>
      <c r="B37" s="23" t="s">
        <v>8</v>
      </c>
      <c r="C37" s="23" t="s">
        <v>7</v>
      </c>
      <c r="D37" s="23" t="s">
        <v>6</v>
      </c>
      <c r="E37" s="22" t="s">
        <v>5</v>
      </c>
    </row>
    <row r="38" spans="1:9" ht="15.75" thickBot="1" x14ac:dyDescent="0.3">
      <c r="A38" s="45"/>
      <c r="B38" s="41"/>
      <c r="C38" s="47"/>
      <c r="D38" s="41"/>
      <c r="E38" s="42"/>
    </row>
    <row r="39" spans="1:9" ht="15.75" thickBot="1" x14ac:dyDescent="0.3"/>
    <row r="40" spans="1:9" x14ac:dyDescent="0.25">
      <c r="A40" s="17" t="s">
        <v>14</v>
      </c>
      <c r="B40" s="16" t="s">
        <v>4</v>
      </c>
      <c r="C40" s="16" t="s">
        <v>13</v>
      </c>
      <c r="D40" s="16" t="s">
        <v>1</v>
      </c>
      <c r="E40" s="15" t="s">
        <v>12</v>
      </c>
    </row>
    <row r="41" spans="1:9" x14ac:dyDescent="0.25">
      <c r="A41" s="5">
        <f>1</f>
        <v>1</v>
      </c>
      <c r="B41" s="48"/>
      <c r="C41" s="14">
        <f>$C$38-B41</f>
        <v>0</v>
      </c>
      <c r="D41" s="14" t="e">
        <f>VLOOKUP(B8&amp;"/"&amp;B38,EMT!A4:C27,3,FALSE)</f>
        <v>#N/A</v>
      </c>
      <c r="E41" s="13" t="e">
        <f>IF(C41&gt;D41,"INSATISFACTORIO","O. K.")</f>
        <v>#N/A</v>
      </c>
    </row>
    <row r="42" spans="1:9" x14ac:dyDescent="0.25">
      <c r="A42" s="5">
        <v>2</v>
      </c>
      <c r="B42" s="48"/>
      <c r="C42" s="14">
        <f>$C$38-B42</f>
        <v>0</v>
      </c>
      <c r="D42" s="14" t="e">
        <f>D41</f>
        <v>#N/A</v>
      </c>
      <c r="E42" s="13" t="e">
        <f>IF(C42&gt;D42,"INSATISFACTORIO","O. K.")</f>
        <v>#N/A</v>
      </c>
    </row>
    <row r="43" spans="1:9" x14ac:dyDescent="0.25">
      <c r="A43" s="5">
        <v>3</v>
      </c>
      <c r="B43" s="48"/>
      <c r="C43" s="14">
        <f>$C$38-B43</f>
        <v>0</v>
      </c>
      <c r="D43" s="14" t="e">
        <f>D41</f>
        <v>#N/A</v>
      </c>
      <c r="E43" s="13" t="e">
        <f>IF(C43&gt;D43,"INSATISFACTORIO","O. K.")</f>
        <v>#N/A</v>
      </c>
    </row>
    <row r="44" spans="1:9" x14ac:dyDescent="0.25">
      <c r="A44" s="5">
        <v>4</v>
      </c>
      <c r="B44" s="48"/>
      <c r="C44" s="14">
        <f>$C$38-B44</f>
        <v>0</v>
      </c>
      <c r="D44" s="14" t="e">
        <f>D41</f>
        <v>#N/A</v>
      </c>
      <c r="E44" s="13" t="e">
        <f>IF(C44&gt;D44,"INSATISFACTORIO","O. K.")</f>
        <v>#N/A</v>
      </c>
    </row>
    <row r="45" spans="1:9" ht="15.75" thickBot="1" x14ac:dyDescent="0.3">
      <c r="A45" s="3">
        <v>5</v>
      </c>
      <c r="B45" s="47"/>
      <c r="C45" s="12">
        <f>$C$38-B45</f>
        <v>0</v>
      </c>
      <c r="D45" s="12" t="e">
        <f>D41</f>
        <v>#N/A</v>
      </c>
      <c r="E45" s="2" t="e">
        <f>IF(C45&gt;D45,"INSATISFACTORIO","O. K.")</f>
        <v>#N/A</v>
      </c>
    </row>
    <row r="47" spans="1:9" ht="15.75" thickBot="1" x14ac:dyDescent="0.3"/>
    <row r="48" spans="1:9" ht="18.75" x14ac:dyDescent="0.3">
      <c r="A48" s="207" t="s">
        <v>11</v>
      </c>
      <c r="B48" s="208"/>
      <c r="C48" s="208"/>
      <c r="D48" s="208"/>
      <c r="E48" s="208"/>
      <c r="F48" s="208"/>
      <c r="G48" s="208"/>
      <c r="H48" s="208"/>
      <c r="I48" s="209"/>
    </row>
    <row r="49" spans="1:9" ht="15.75" thickBot="1" x14ac:dyDescent="0.3">
      <c r="A49" s="205" t="s">
        <v>10</v>
      </c>
      <c r="B49" s="175"/>
      <c r="C49" s="175"/>
      <c r="D49" s="175"/>
      <c r="E49" s="175"/>
      <c r="F49" s="175"/>
      <c r="G49" s="175"/>
      <c r="H49" s="175"/>
      <c r="I49" s="206"/>
    </row>
    <row r="50" spans="1:9" x14ac:dyDescent="0.25">
      <c r="A50" s="10" t="s">
        <v>9</v>
      </c>
      <c r="B50" s="9" t="s">
        <v>8</v>
      </c>
      <c r="C50" s="9" t="s">
        <v>7</v>
      </c>
      <c r="D50" s="9" t="s">
        <v>6</v>
      </c>
      <c r="E50" s="9" t="s">
        <v>5</v>
      </c>
      <c r="F50" s="9" t="s">
        <v>4</v>
      </c>
      <c r="G50" s="213" t="s">
        <v>3</v>
      </c>
      <c r="H50" s="214"/>
      <c r="I50" s="15" t="s">
        <v>12</v>
      </c>
    </row>
    <row r="51" spans="1:9" x14ac:dyDescent="0.25">
      <c r="A51" s="51"/>
      <c r="B51" s="52"/>
      <c r="C51" s="53"/>
      <c r="D51" s="52"/>
      <c r="E51" s="54"/>
      <c r="F51" s="53"/>
      <c r="G51" s="52"/>
      <c r="H51" s="55">
        <f>-G51</f>
        <v>0</v>
      </c>
      <c r="I51" s="13" t="str">
        <f>IF(AND((C51-F51)&gt;H51,(C51-F51)&lt;G51)=FALSE,"INSATISFACTORIO","O. K.")</f>
        <v>INSATISFACTORIO</v>
      </c>
    </row>
    <row r="52" spans="1:9" x14ac:dyDescent="0.25">
      <c r="A52" s="51"/>
      <c r="B52" s="52"/>
      <c r="C52" s="53"/>
      <c r="D52" s="52"/>
      <c r="E52" s="54"/>
      <c r="F52" s="53"/>
      <c r="G52" s="52"/>
      <c r="H52" s="55">
        <f>-G52</f>
        <v>0</v>
      </c>
      <c r="I52" s="13" t="str">
        <f t="shared" ref="I52:I54" si="0">IF(AND((C52-F52)&gt;H52,(C52-F52)&lt;G52)=FALSE,"INSATISFACTORIO","O. K.")</f>
        <v>INSATISFACTORIO</v>
      </c>
    </row>
    <row r="53" spans="1:9" x14ac:dyDescent="0.25">
      <c r="A53" s="51"/>
      <c r="B53" s="52"/>
      <c r="C53" s="53"/>
      <c r="D53" s="52"/>
      <c r="E53" s="54"/>
      <c r="F53" s="53"/>
      <c r="G53" s="52"/>
      <c r="H53" s="55">
        <f>-G53</f>
        <v>0</v>
      </c>
      <c r="I53" s="13" t="str">
        <f t="shared" si="0"/>
        <v>INSATISFACTORIO</v>
      </c>
    </row>
    <row r="54" spans="1:9" ht="15.75" thickBot="1" x14ac:dyDescent="0.3">
      <c r="A54" s="56"/>
      <c r="B54" s="57"/>
      <c r="C54" s="58"/>
      <c r="D54" s="57"/>
      <c r="E54" s="59"/>
      <c r="F54" s="58"/>
      <c r="G54" s="57"/>
      <c r="H54" s="60">
        <f>-G54</f>
        <v>0</v>
      </c>
      <c r="I54" s="61" t="str">
        <f t="shared" si="0"/>
        <v>INSATISFACTORIO</v>
      </c>
    </row>
    <row r="56" spans="1:9" ht="15.75" thickBot="1" x14ac:dyDescent="0.3">
      <c r="A56" s="203" t="s">
        <v>91</v>
      </c>
      <c r="B56" s="203"/>
      <c r="C56" s="203"/>
      <c r="D56" s="203"/>
      <c r="E56" s="203"/>
      <c r="F56" s="203"/>
      <c r="G56" s="203"/>
      <c r="H56" s="203"/>
      <c r="I56" s="203"/>
    </row>
    <row r="57" spans="1:9" x14ac:dyDescent="0.25">
      <c r="A57" s="194"/>
      <c r="B57" s="195"/>
      <c r="C57" s="195"/>
      <c r="D57" s="195"/>
      <c r="E57" s="195"/>
      <c r="F57" s="195"/>
      <c r="G57" s="195"/>
      <c r="H57" s="195"/>
      <c r="I57" s="196"/>
    </row>
    <row r="58" spans="1:9" x14ac:dyDescent="0.25">
      <c r="A58" s="197"/>
      <c r="B58" s="198"/>
      <c r="C58" s="198"/>
      <c r="D58" s="198"/>
      <c r="E58" s="198"/>
      <c r="F58" s="198"/>
      <c r="G58" s="198"/>
      <c r="H58" s="198"/>
      <c r="I58" s="199"/>
    </row>
    <row r="59" spans="1:9" x14ac:dyDescent="0.25">
      <c r="A59" s="197"/>
      <c r="B59" s="198"/>
      <c r="C59" s="198"/>
      <c r="D59" s="198"/>
      <c r="E59" s="198"/>
      <c r="F59" s="198"/>
      <c r="G59" s="198"/>
      <c r="H59" s="198"/>
      <c r="I59" s="199"/>
    </row>
    <row r="60" spans="1:9" x14ac:dyDescent="0.25">
      <c r="A60" s="197"/>
      <c r="B60" s="198"/>
      <c r="C60" s="198"/>
      <c r="D60" s="198"/>
      <c r="E60" s="198"/>
      <c r="F60" s="198"/>
      <c r="G60" s="198"/>
      <c r="H60" s="198"/>
      <c r="I60" s="199"/>
    </row>
    <row r="61" spans="1:9" x14ac:dyDescent="0.25">
      <c r="A61" s="197"/>
      <c r="B61" s="198"/>
      <c r="C61" s="198"/>
      <c r="D61" s="198"/>
      <c r="E61" s="198"/>
      <c r="F61" s="198"/>
      <c r="G61" s="198"/>
      <c r="H61" s="198"/>
      <c r="I61" s="199"/>
    </row>
    <row r="62" spans="1:9" x14ac:dyDescent="0.25">
      <c r="A62" s="197"/>
      <c r="B62" s="198"/>
      <c r="C62" s="198"/>
      <c r="D62" s="198"/>
      <c r="E62" s="198"/>
      <c r="F62" s="198"/>
      <c r="G62" s="198"/>
      <c r="H62" s="198"/>
      <c r="I62" s="199"/>
    </row>
    <row r="63" spans="1:9" ht="15.75" thickBot="1" x14ac:dyDescent="0.3">
      <c r="A63" s="200"/>
      <c r="B63" s="201"/>
      <c r="C63" s="201"/>
      <c r="D63" s="201"/>
      <c r="E63" s="201"/>
      <c r="F63" s="201"/>
      <c r="G63" s="201"/>
      <c r="H63" s="201"/>
      <c r="I63" s="202"/>
    </row>
  </sheetData>
  <sheetProtection sheet="1" objects="1" scenarios="1"/>
  <mergeCells count="18">
    <mergeCell ref="A57:I63"/>
    <mergeCell ref="A56:I56"/>
    <mergeCell ref="A1:B3"/>
    <mergeCell ref="A12:E12"/>
    <mergeCell ref="A11:E11"/>
    <mergeCell ref="A36:E36"/>
    <mergeCell ref="A35:E35"/>
    <mergeCell ref="A5:B5"/>
    <mergeCell ref="C5:F5"/>
    <mergeCell ref="G50:H50"/>
    <mergeCell ref="A48:I48"/>
    <mergeCell ref="A49:I49"/>
    <mergeCell ref="A7:I7"/>
    <mergeCell ref="F8:G8"/>
    <mergeCell ref="G1:H1"/>
    <mergeCell ref="G5:H5"/>
    <mergeCell ref="C1:F2"/>
    <mergeCell ref="C3:F3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06"/>
  <sheetViews>
    <sheetView workbookViewId="0">
      <selection activeCell="E16" sqref="E16"/>
    </sheetView>
  </sheetViews>
  <sheetFormatPr baseColWidth="10" defaultRowHeight="15" x14ac:dyDescent="0.25"/>
  <cols>
    <col min="2" max="2" width="11.42578125" style="63"/>
    <col min="3" max="3" width="16.140625" style="25" bestFit="1" customWidth="1"/>
    <col min="4" max="4" width="14.140625" style="25" bestFit="1" customWidth="1"/>
    <col min="5" max="5" width="11.85546875" style="25" bestFit="1" customWidth="1"/>
    <col min="6" max="7" width="11.42578125" style="25"/>
    <col min="8" max="8" width="13.85546875" style="25" customWidth="1"/>
    <col min="9" max="9" width="36.7109375" customWidth="1"/>
  </cols>
  <sheetData>
    <row r="1" spans="1:9" ht="15" customHeight="1" x14ac:dyDescent="0.25">
      <c r="A1" s="154"/>
      <c r="B1" s="154"/>
      <c r="C1" s="157" t="s">
        <v>106</v>
      </c>
      <c r="D1" s="158"/>
      <c r="E1" s="158"/>
      <c r="F1" s="158"/>
      <c r="G1" s="176"/>
      <c r="H1" s="159" t="s">
        <v>32</v>
      </c>
      <c r="I1" s="160"/>
    </row>
    <row r="2" spans="1:9" ht="15" customHeight="1" x14ac:dyDescent="0.25">
      <c r="A2" s="154"/>
      <c r="B2" s="154"/>
      <c r="C2" s="157"/>
      <c r="D2" s="158"/>
      <c r="E2" s="158"/>
      <c r="F2" s="158"/>
      <c r="G2" s="176"/>
      <c r="H2" s="161" t="s">
        <v>64</v>
      </c>
      <c r="I2" s="162"/>
    </row>
    <row r="3" spans="1:9" ht="15" customHeight="1" x14ac:dyDescent="0.25">
      <c r="A3" s="154"/>
      <c r="B3" s="154"/>
      <c r="C3" s="157"/>
      <c r="D3" s="158"/>
      <c r="E3" s="158"/>
      <c r="F3" s="158"/>
      <c r="G3" s="176"/>
      <c r="H3" s="163" t="str">
        <f>Control!F3</f>
        <v>Revisión: 1</v>
      </c>
      <c r="I3" s="164"/>
    </row>
    <row r="4" spans="1:9" x14ac:dyDescent="0.25">
      <c r="A4" s="154"/>
      <c r="B4" s="154"/>
      <c r="C4" s="165" t="s">
        <v>34</v>
      </c>
      <c r="D4" s="166"/>
      <c r="E4" s="166"/>
      <c r="F4" s="166"/>
      <c r="G4" s="173"/>
      <c r="H4" s="169" t="s">
        <v>35</v>
      </c>
      <c r="I4" s="170"/>
    </row>
    <row r="5" spans="1:9" ht="15.75" thickBot="1" x14ac:dyDescent="0.3">
      <c r="A5" s="215"/>
      <c r="B5" s="215"/>
      <c r="C5" s="191"/>
      <c r="D5" s="192"/>
      <c r="E5" s="192"/>
      <c r="F5" s="192"/>
      <c r="G5" s="193"/>
      <c r="H5" s="216">
        <f>Control!F5</f>
        <v>43364</v>
      </c>
      <c r="I5" s="217"/>
    </row>
    <row r="6" spans="1:9" ht="15.75" thickBot="1" x14ac:dyDescent="0.3">
      <c r="A6" s="182" t="s">
        <v>87</v>
      </c>
      <c r="B6" s="183"/>
      <c r="C6" s="183"/>
      <c r="D6" s="183"/>
      <c r="E6" s="183"/>
      <c r="F6" s="183"/>
      <c r="G6" s="183"/>
      <c r="H6" s="183"/>
      <c r="I6" s="184"/>
    </row>
    <row r="7" spans="1:9" x14ac:dyDescent="0.25">
      <c r="A7" s="99" t="s">
        <v>88</v>
      </c>
      <c r="B7" s="100" t="s">
        <v>20</v>
      </c>
      <c r="C7" s="101" t="s">
        <v>19</v>
      </c>
      <c r="D7" s="218">
        <f>'Verificacion diaria'!D8:E8</f>
        <v>0</v>
      </c>
      <c r="E7" s="218"/>
      <c r="F7" s="218"/>
      <c r="G7" s="218"/>
      <c r="H7" s="101" t="s">
        <v>18</v>
      </c>
      <c r="I7" s="102">
        <f>'Verificacion diaria'!M8</f>
        <v>0</v>
      </c>
    </row>
    <row r="8" spans="1:9" x14ac:dyDescent="0.25">
      <c r="A8" s="90"/>
      <c r="B8" s="90"/>
      <c r="C8" s="88"/>
      <c r="D8" s="88"/>
      <c r="E8" s="88"/>
      <c r="F8" s="91"/>
      <c r="G8" s="91"/>
    </row>
    <row r="9" spans="1:9" ht="15.75" thickBot="1" x14ac:dyDescent="0.3">
      <c r="A9" s="175" t="s">
        <v>69</v>
      </c>
      <c r="B9" s="175"/>
      <c r="C9" s="175"/>
      <c r="D9" s="175"/>
      <c r="E9" s="175"/>
      <c r="F9" s="175"/>
      <c r="G9" s="175"/>
      <c r="H9" s="68"/>
    </row>
    <row r="10" spans="1:9" x14ac:dyDescent="0.25">
      <c r="A10" s="17" t="s">
        <v>66</v>
      </c>
      <c r="B10" s="105" t="s">
        <v>67</v>
      </c>
      <c r="C10" s="106" t="s">
        <v>8</v>
      </c>
      <c r="D10" s="106" t="s">
        <v>73</v>
      </c>
      <c r="E10" s="106" t="s">
        <v>74</v>
      </c>
      <c r="F10" s="106" t="s">
        <v>70</v>
      </c>
      <c r="G10" s="108" t="s">
        <v>71</v>
      </c>
      <c r="H10" s="109" t="s">
        <v>90</v>
      </c>
      <c r="I10" s="109" t="s">
        <v>91</v>
      </c>
    </row>
    <row r="11" spans="1:9" x14ac:dyDescent="0.25">
      <c r="A11" s="43">
        <v>1</v>
      </c>
      <c r="B11" s="78"/>
      <c r="C11" s="48"/>
      <c r="D11" s="48"/>
      <c r="E11" s="14" t="str">
        <f>IF(OR(ISBLANK(B11),ISBLANK(D11))=FALSE,VLOOKUP(C11,'Límites CartaControl'!$A$7:$I$13,9,FALSE),"")</f>
        <v/>
      </c>
      <c r="F11" s="48"/>
      <c r="G11" s="103"/>
      <c r="H11" s="48"/>
      <c r="I11" s="75"/>
    </row>
    <row r="12" spans="1:9" x14ac:dyDescent="0.25">
      <c r="A12" s="43">
        <v>2</v>
      </c>
      <c r="B12" s="78"/>
      <c r="C12" s="48"/>
      <c r="D12" s="48"/>
      <c r="E12" s="14" t="str">
        <f>IF(OR(ISBLANK(B12),ISBLANK(D12))=FALSE,VLOOKUP(C12,'Límites CartaControl'!$A$7:$I$13,9,FALSE),"")</f>
        <v/>
      </c>
      <c r="F12" s="48"/>
      <c r="G12" s="103"/>
      <c r="H12" s="48"/>
      <c r="I12" s="75"/>
    </row>
    <row r="13" spans="1:9" x14ac:dyDescent="0.25">
      <c r="A13" s="43">
        <v>3</v>
      </c>
      <c r="B13" s="78"/>
      <c r="C13" s="48"/>
      <c r="D13" s="48"/>
      <c r="E13" s="14" t="str">
        <f>IF(OR(ISBLANK(B13),ISBLANK(D13))=FALSE,VLOOKUP(C13,'Límites CartaControl'!$A$7:$I$13,9,FALSE),"")</f>
        <v/>
      </c>
      <c r="F13" s="48"/>
      <c r="G13" s="103"/>
      <c r="H13" s="48"/>
      <c r="I13" s="75"/>
    </row>
    <row r="14" spans="1:9" x14ac:dyDescent="0.25">
      <c r="A14" s="43">
        <v>4</v>
      </c>
      <c r="B14" s="78"/>
      <c r="C14" s="48"/>
      <c r="D14" s="48"/>
      <c r="E14" s="14" t="str">
        <f>IF(OR(ISBLANK(B14),ISBLANK(D14))=FALSE,VLOOKUP(C14,'Límites CartaControl'!$A$7:$I$13,9,FALSE),"")</f>
        <v/>
      </c>
      <c r="F14" s="48"/>
      <c r="G14" s="103"/>
      <c r="H14" s="48"/>
      <c r="I14" s="75"/>
    </row>
    <row r="15" spans="1:9" x14ac:dyDescent="0.25">
      <c r="A15" s="43">
        <v>5</v>
      </c>
      <c r="B15" s="78"/>
      <c r="C15" s="48"/>
      <c r="D15" s="48"/>
      <c r="E15" s="14" t="str">
        <f>IF(OR(ISBLANK(B15),ISBLANK(D15))=FALSE,VLOOKUP(C15,'Límites CartaControl'!$A$7:$I$13,9,FALSE),"")</f>
        <v/>
      </c>
      <c r="F15" s="48"/>
      <c r="G15" s="103"/>
      <c r="H15" s="48"/>
      <c r="I15" s="75"/>
    </row>
    <row r="16" spans="1:9" x14ac:dyDescent="0.25">
      <c r="A16" s="43">
        <v>6</v>
      </c>
      <c r="B16" s="78"/>
      <c r="C16" s="48"/>
      <c r="D16" s="48"/>
      <c r="E16" s="14" t="str">
        <f>IF(OR(ISBLANK(B16),ISBLANK(D16))=FALSE,VLOOKUP(C16,'Límites CartaControl'!$A$7:$I$13,9,FALSE),"")</f>
        <v/>
      </c>
      <c r="F16" s="48"/>
      <c r="G16" s="103"/>
      <c r="H16" s="48"/>
      <c r="I16" s="75"/>
    </row>
    <row r="17" spans="1:9" x14ac:dyDescent="0.25">
      <c r="A17" s="43">
        <v>7</v>
      </c>
      <c r="B17" s="78"/>
      <c r="C17" s="48"/>
      <c r="D17" s="48"/>
      <c r="E17" s="14" t="str">
        <f>IF(OR(ISBLANK(B17),ISBLANK(D17))=FALSE,VLOOKUP(C17,'Límites CartaControl'!$A$7:$I$13,9,FALSE),"")</f>
        <v/>
      </c>
      <c r="F17" s="48"/>
      <c r="G17" s="103"/>
      <c r="H17" s="48"/>
      <c r="I17" s="75"/>
    </row>
    <row r="18" spans="1:9" x14ac:dyDescent="0.25">
      <c r="A18" s="43">
        <v>8</v>
      </c>
      <c r="B18" s="78"/>
      <c r="C18" s="48"/>
      <c r="D18" s="48"/>
      <c r="E18" s="14" t="str">
        <f>IF(OR(ISBLANK(B18),ISBLANK(D18))=FALSE,VLOOKUP(C18,'Límites CartaControl'!$A$7:$I$13,9,FALSE),"")</f>
        <v/>
      </c>
      <c r="F18" s="48"/>
      <c r="G18" s="103"/>
      <c r="H18" s="48"/>
      <c r="I18" s="75"/>
    </row>
    <row r="19" spans="1:9" x14ac:dyDescent="0.25">
      <c r="A19" s="43">
        <v>9</v>
      </c>
      <c r="B19" s="78"/>
      <c r="C19" s="48"/>
      <c r="D19" s="48"/>
      <c r="E19" s="14" t="str">
        <f>IF(OR(ISBLANK(B19),ISBLANK(D19))=FALSE,VLOOKUP(C19,'Límites CartaControl'!$A$7:$I$13,9,FALSE),"")</f>
        <v/>
      </c>
      <c r="F19" s="48"/>
      <c r="G19" s="103"/>
      <c r="H19" s="48"/>
      <c r="I19" s="75"/>
    </row>
    <row r="20" spans="1:9" x14ac:dyDescent="0.25">
      <c r="A20" s="43">
        <v>10</v>
      </c>
      <c r="B20" s="78"/>
      <c r="C20" s="48"/>
      <c r="D20" s="48"/>
      <c r="E20" s="14" t="str">
        <f>IF(OR(ISBLANK(B20),ISBLANK(D20))=FALSE,VLOOKUP(C20,'Límites CartaControl'!$A$7:$I$13,9,FALSE),"")</f>
        <v/>
      </c>
      <c r="F20" s="48"/>
      <c r="G20" s="103"/>
      <c r="H20" s="48"/>
      <c r="I20" s="75"/>
    </row>
    <row r="21" spans="1:9" x14ac:dyDescent="0.25">
      <c r="A21" s="43">
        <v>11</v>
      </c>
      <c r="B21" s="78"/>
      <c r="C21" s="48"/>
      <c r="D21" s="48"/>
      <c r="E21" s="14" t="str">
        <f>IF(OR(ISBLANK(B21),ISBLANK(D21))=FALSE,VLOOKUP(C21,'Límites CartaControl'!$A$7:$I$13,9,FALSE),"")</f>
        <v/>
      </c>
      <c r="F21" s="48"/>
      <c r="G21" s="103"/>
      <c r="H21" s="48"/>
      <c r="I21" s="75"/>
    </row>
    <row r="22" spans="1:9" x14ac:dyDescent="0.25">
      <c r="A22" s="43">
        <v>12</v>
      </c>
      <c r="B22" s="78"/>
      <c r="C22" s="48"/>
      <c r="D22" s="48"/>
      <c r="E22" s="14" t="str">
        <f>IF(OR(ISBLANK(B22),ISBLANK(D22))=FALSE,VLOOKUP(C22,'Límites CartaControl'!$A$7:$I$13,9,FALSE),"")</f>
        <v/>
      </c>
      <c r="F22" s="48"/>
      <c r="G22" s="103"/>
      <c r="H22" s="48"/>
      <c r="I22" s="75"/>
    </row>
    <row r="23" spans="1:9" x14ac:dyDescent="0.25">
      <c r="A23" s="43">
        <v>13</v>
      </c>
      <c r="B23" s="78"/>
      <c r="C23" s="48"/>
      <c r="D23" s="48"/>
      <c r="E23" s="14" t="str">
        <f>IF(OR(ISBLANK(B23),ISBLANK(D23))=FALSE,VLOOKUP(C23,'Límites CartaControl'!$A$7:$I$13,9,FALSE),"")</f>
        <v/>
      </c>
      <c r="F23" s="48"/>
      <c r="G23" s="103"/>
      <c r="H23" s="48"/>
      <c r="I23" s="75"/>
    </row>
    <row r="24" spans="1:9" x14ac:dyDescent="0.25">
      <c r="A24" s="43">
        <v>14</v>
      </c>
      <c r="B24" s="78"/>
      <c r="C24" s="48"/>
      <c r="D24" s="48"/>
      <c r="E24" s="14" t="str">
        <f>IF(OR(ISBLANK(B24),ISBLANK(D24))=FALSE,VLOOKUP(C24,'Límites CartaControl'!$A$7:$I$13,9,FALSE),"")</f>
        <v/>
      </c>
      <c r="F24" s="48"/>
      <c r="G24" s="103"/>
      <c r="H24" s="48"/>
      <c r="I24" s="75"/>
    </row>
    <row r="25" spans="1:9" x14ac:dyDescent="0.25">
      <c r="A25" s="43">
        <v>15</v>
      </c>
      <c r="B25" s="78"/>
      <c r="C25" s="48"/>
      <c r="D25" s="48"/>
      <c r="E25" s="14" t="str">
        <f>IF(OR(ISBLANK(B25),ISBLANK(D25))=FALSE,VLOOKUP(C25,'Límites CartaControl'!$A$7:$I$13,9,FALSE),"")</f>
        <v/>
      </c>
      <c r="F25" s="48"/>
      <c r="G25" s="103"/>
      <c r="H25" s="48"/>
      <c r="I25" s="75"/>
    </row>
    <row r="26" spans="1:9" x14ac:dyDescent="0.25">
      <c r="A26" s="43">
        <v>16</v>
      </c>
      <c r="B26" s="78"/>
      <c r="C26" s="48"/>
      <c r="D26" s="48"/>
      <c r="E26" s="14" t="str">
        <f>IF(OR(ISBLANK(B26),ISBLANK(D26))=FALSE,VLOOKUP(C26,'Límites CartaControl'!$A$7:$I$13,9,FALSE),"")</f>
        <v/>
      </c>
      <c r="F26" s="48"/>
      <c r="G26" s="103"/>
      <c r="H26" s="48"/>
      <c r="I26" s="75"/>
    </row>
    <row r="27" spans="1:9" x14ac:dyDescent="0.25">
      <c r="A27" s="43">
        <v>17</v>
      </c>
      <c r="B27" s="78"/>
      <c r="C27" s="48"/>
      <c r="D27" s="48"/>
      <c r="E27" s="14" t="str">
        <f>IF(OR(ISBLANK(B27),ISBLANK(D27))=FALSE,VLOOKUP(C27,'Límites CartaControl'!$A$7:$I$13,9,FALSE),"")</f>
        <v/>
      </c>
      <c r="F27" s="48"/>
      <c r="G27" s="103"/>
      <c r="H27" s="48"/>
      <c r="I27" s="75"/>
    </row>
    <row r="28" spans="1:9" x14ac:dyDescent="0.25">
      <c r="A28" s="43">
        <v>18</v>
      </c>
      <c r="B28" s="78"/>
      <c r="C28" s="48"/>
      <c r="D28" s="48"/>
      <c r="E28" s="14" t="str">
        <f>IF(OR(ISBLANK(B28),ISBLANK(D28))=FALSE,VLOOKUP(C28,'Límites CartaControl'!$A$7:$I$13,9,FALSE),"")</f>
        <v/>
      </c>
      <c r="F28" s="48"/>
      <c r="G28" s="103"/>
      <c r="H28" s="48"/>
      <c r="I28" s="75"/>
    </row>
    <row r="29" spans="1:9" x14ac:dyDescent="0.25">
      <c r="A29" s="43">
        <v>19</v>
      </c>
      <c r="B29" s="78"/>
      <c r="C29" s="48"/>
      <c r="D29" s="48"/>
      <c r="E29" s="87" t="str">
        <f>IF(OR(ISBLANK(B29),ISBLANK(D29))=FALSE,VLOOKUP(C29,'Límites CartaControl'!$A$7:$I$13,9,FALSE),"")</f>
        <v/>
      </c>
      <c r="F29" s="48"/>
      <c r="G29" s="103"/>
      <c r="H29" s="48"/>
      <c r="I29" s="75"/>
    </row>
    <row r="30" spans="1:9" x14ac:dyDescent="0.25">
      <c r="A30" s="43">
        <v>20</v>
      </c>
      <c r="B30" s="78"/>
      <c r="C30" s="48"/>
      <c r="D30" s="48"/>
      <c r="E30" s="14" t="str">
        <f>IF(OR(ISBLANK(B30),ISBLANK(D30))=FALSE,VLOOKUP(C30,'Límites CartaControl'!$A$7:$I$13,9,FALSE),"")</f>
        <v/>
      </c>
      <c r="F30" s="48"/>
      <c r="G30" s="103"/>
      <c r="H30" s="48"/>
      <c r="I30" s="75"/>
    </row>
    <row r="31" spans="1:9" x14ac:dyDescent="0.25">
      <c r="A31" s="43">
        <v>21</v>
      </c>
      <c r="B31" s="78"/>
      <c r="C31" s="48"/>
      <c r="D31" s="48"/>
      <c r="E31" s="14" t="str">
        <f>IF(OR(ISBLANK(B31),ISBLANK(D31))=FALSE,VLOOKUP(C31,'Límites CartaControl'!$A$7:$I$13,9,FALSE),"")</f>
        <v/>
      </c>
      <c r="F31" s="48"/>
      <c r="G31" s="103"/>
      <c r="H31" s="48"/>
      <c r="I31" s="75"/>
    </row>
    <row r="32" spans="1:9" x14ac:dyDescent="0.25">
      <c r="A32" s="43">
        <v>22</v>
      </c>
      <c r="B32" s="78"/>
      <c r="C32" s="48"/>
      <c r="D32" s="48"/>
      <c r="E32" s="14" t="str">
        <f>IF(OR(ISBLANK(B32),ISBLANK(D32))=FALSE,VLOOKUP(C32,'Límites CartaControl'!$A$7:$I$13,9,FALSE),"")</f>
        <v/>
      </c>
      <c r="F32" s="48"/>
      <c r="G32" s="103"/>
      <c r="H32" s="48"/>
      <c r="I32" s="75"/>
    </row>
    <row r="33" spans="1:9" x14ac:dyDescent="0.25">
      <c r="A33" s="43">
        <v>23</v>
      </c>
      <c r="B33" s="78"/>
      <c r="C33" s="48"/>
      <c r="D33" s="48"/>
      <c r="E33" s="14" t="str">
        <f>IF(OR(ISBLANK(B33),ISBLANK(D33))=FALSE,VLOOKUP(C33,'Límites CartaControl'!$A$7:$I$13,9,FALSE),"")</f>
        <v/>
      </c>
      <c r="F33" s="48"/>
      <c r="G33" s="103"/>
      <c r="H33" s="48"/>
      <c r="I33" s="75"/>
    </row>
    <row r="34" spans="1:9" x14ac:dyDescent="0.25">
      <c r="A34" s="43">
        <v>24</v>
      </c>
      <c r="B34" s="78"/>
      <c r="C34" s="48"/>
      <c r="D34" s="48"/>
      <c r="E34" s="14" t="str">
        <f>IF(OR(ISBLANK(B34),ISBLANK(D34))=FALSE,VLOOKUP(C34,'Límites CartaControl'!$A$7:$I$13,9,FALSE),"")</f>
        <v/>
      </c>
      <c r="F34" s="48"/>
      <c r="G34" s="103"/>
      <c r="H34" s="48"/>
      <c r="I34" s="75"/>
    </row>
    <row r="35" spans="1:9" x14ac:dyDescent="0.25">
      <c r="A35" s="43">
        <v>25</v>
      </c>
      <c r="B35" s="78"/>
      <c r="C35" s="48"/>
      <c r="D35" s="48"/>
      <c r="E35" s="14" t="str">
        <f>IF(OR(ISBLANK(B35),ISBLANK(D35))=FALSE,VLOOKUP(C35,'Límites CartaControl'!$A$7:$I$13,9,FALSE),"")</f>
        <v/>
      </c>
      <c r="F35" s="48"/>
      <c r="G35" s="103"/>
      <c r="H35" s="48"/>
      <c r="I35" s="75"/>
    </row>
    <row r="36" spans="1:9" x14ac:dyDescent="0.25">
      <c r="A36" s="43">
        <v>26</v>
      </c>
      <c r="B36" s="78"/>
      <c r="C36" s="48"/>
      <c r="D36" s="48"/>
      <c r="E36" s="14" t="str">
        <f>IF(OR(ISBLANK(B36),ISBLANK(D36))=FALSE,VLOOKUP(C36,'Límites CartaControl'!$A$7:$I$13,9,FALSE),"")</f>
        <v/>
      </c>
      <c r="F36" s="48"/>
      <c r="G36" s="103"/>
      <c r="H36" s="48"/>
      <c r="I36" s="75"/>
    </row>
    <row r="37" spans="1:9" x14ac:dyDescent="0.25">
      <c r="A37" s="43">
        <v>27</v>
      </c>
      <c r="B37" s="78"/>
      <c r="C37" s="48"/>
      <c r="D37" s="48"/>
      <c r="E37" s="14" t="str">
        <f>IF(OR(ISBLANK(B37),ISBLANK(D37))=FALSE,VLOOKUP(C37,'Límites CartaControl'!$A$7:$I$13,9,FALSE),"")</f>
        <v/>
      </c>
      <c r="F37" s="48"/>
      <c r="G37" s="103"/>
      <c r="H37" s="48"/>
      <c r="I37" s="75"/>
    </row>
    <row r="38" spans="1:9" x14ac:dyDescent="0.25">
      <c r="A38" s="43">
        <v>28</v>
      </c>
      <c r="B38" s="78"/>
      <c r="C38" s="48"/>
      <c r="D38" s="48"/>
      <c r="E38" s="14" t="str">
        <f>IF(OR(ISBLANK(B38),ISBLANK(D38))=FALSE,VLOOKUP(C38,'Límites CartaControl'!$A$7:$I$13,9,FALSE),"")</f>
        <v/>
      </c>
      <c r="F38" s="48"/>
      <c r="G38" s="103"/>
      <c r="H38" s="48"/>
      <c r="I38" s="75"/>
    </row>
    <row r="39" spans="1:9" x14ac:dyDescent="0.25">
      <c r="A39" s="43">
        <v>29</v>
      </c>
      <c r="B39" s="78"/>
      <c r="C39" s="48"/>
      <c r="D39" s="48"/>
      <c r="E39" s="14" t="str">
        <f>IF(OR(ISBLANK(B39),ISBLANK(D39))=FALSE,VLOOKUP(C39,'Límites CartaControl'!$A$7:$I$13,9,FALSE),"")</f>
        <v/>
      </c>
      <c r="F39" s="48"/>
      <c r="G39" s="103"/>
      <c r="H39" s="48"/>
      <c r="I39" s="75"/>
    </row>
    <row r="40" spans="1:9" x14ac:dyDescent="0.25">
      <c r="A40" s="43">
        <v>30</v>
      </c>
      <c r="B40" s="78"/>
      <c r="C40" s="48"/>
      <c r="D40" s="48"/>
      <c r="E40" s="14" t="str">
        <f>IF(OR(ISBLANK(B40),ISBLANK(D40))=FALSE,VLOOKUP(C40,'Límites CartaControl'!$A$7:$I$13,9,FALSE),"")</f>
        <v/>
      </c>
      <c r="F40" s="48"/>
      <c r="G40" s="103"/>
      <c r="H40" s="48"/>
      <c r="I40" s="75"/>
    </row>
    <row r="41" spans="1:9" x14ac:dyDescent="0.25">
      <c r="A41" s="43">
        <v>31</v>
      </c>
      <c r="B41" s="78"/>
      <c r="C41" s="48"/>
      <c r="D41" s="48"/>
      <c r="E41" s="14" t="str">
        <f>IF(OR(ISBLANK(B41),ISBLANK(D41))=FALSE,VLOOKUP(C41,'Límites CartaControl'!$A$7:$I$13,9,FALSE),"")</f>
        <v/>
      </c>
      <c r="F41" s="48"/>
      <c r="G41" s="103"/>
      <c r="H41" s="48"/>
      <c r="I41" s="75"/>
    </row>
    <row r="42" spans="1:9" x14ac:dyDescent="0.25">
      <c r="A42" s="43">
        <v>32</v>
      </c>
      <c r="B42" s="78"/>
      <c r="C42" s="48"/>
      <c r="D42" s="48"/>
      <c r="E42" s="14" t="str">
        <f>IF(OR(ISBLANK(B42),ISBLANK(D42))=FALSE,VLOOKUP(C42,'Límites CartaControl'!$A$7:$I$13,9,FALSE),"")</f>
        <v/>
      </c>
      <c r="F42" s="48"/>
      <c r="G42" s="103"/>
      <c r="H42" s="48"/>
      <c r="I42" s="75"/>
    </row>
    <row r="43" spans="1:9" x14ac:dyDescent="0.25">
      <c r="A43" s="43">
        <v>33</v>
      </c>
      <c r="B43" s="78"/>
      <c r="C43" s="48"/>
      <c r="D43" s="48"/>
      <c r="E43" s="14" t="str">
        <f>IF(OR(ISBLANK(B43),ISBLANK(D43))=FALSE,VLOOKUP(C43,'Límites CartaControl'!$A$7:$I$13,9,FALSE),"")</f>
        <v/>
      </c>
      <c r="F43" s="48"/>
      <c r="G43" s="103"/>
      <c r="H43" s="48"/>
      <c r="I43" s="75"/>
    </row>
    <row r="44" spans="1:9" x14ac:dyDescent="0.25">
      <c r="A44" s="43">
        <v>34</v>
      </c>
      <c r="B44" s="78"/>
      <c r="C44" s="48"/>
      <c r="D44" s="48"/>
      <c r="E44" s="14" t="str">
        <f>IF(OR(ISBLANK(B44),ISBLANK(D44))=FALSE,VLOOKUP(C44,'Límites CartaControl'!$A$7:$I$13,9,FALSE),"")</f>
        <v/>
      </c>
      <c r="F44" s="48"/>
      <c r="G44" s="103"/>
      <c r="H44" s="48"/>
      <c r="I44" s="75"/>
    </row>
    <row r="45" spans="1:9" x14ac:dyDescent="0.25">
      <c r="A45" s="43">
        <v>35</v>
      </c>
      <c r="B45" s="78"/>
      <c r="C45" s="48"/>
      <c r="D45" s="48"/>
      <c r="E45" s="14" t="str">
        <f>IF(OR(ISBLANK(B45),ISBLANK(D45))=FALSE,VLOOKUP(C45,'Límites CartaControl'!$A$7:$I$13,9,FALSE),"")</f>
        <v/>
      </c>
      <c r="F45" s="48"/>
      <c r="G45" s="103"/>
      <c r="H45" s="48"/>
      <c r="I45" s="75"/>
    </row>
    <row r="46" spans="1:9" x14ac:dyDescent="0.25">
      <c r="A46" s="43">
        <v>36</v>
      </c>
      <c r="B46" s="78"/>
      <c r="C46" s="48"/>
      <c r="D46" s="48"/>
      <c r="E46" s="14" t="str">
        <f>IF(OR(ISBLANK(B46),ISBLANK(D46))=FALSE,VLOOKUP(C46,'Límites CartaControl'!$A$7:$I$13,9,FALSE),"")</f>
        <v/>
      </c>
      <c r="F46" s="48"/>
      <c r="G46" s="103"/>
      <c r="H46" s="48"/>
      <c r="I46" s="75"/>
    </row>
    <row r="47" spans="1:9" x14ac:dyDescent="0.25">
      <c r="A47" s="43">
        <v>37</v>
      </c>
      <c r="B47" s="78"/>
      <c r="C47" s="48"/>
      <c r="D47" s="48"/>
      <c r="E47" s="14" t="str">
        <f>IF(OR(ISBLANK(B47),ISBLANK(D47))=FALSE,VLOOKUP(C47,'Límites CartaControl'!$A$7:$I$13,9,FALSE),"")</f>
        <v/>
      </c>
      <c r="F47" s="48"/>
      <c r="G47" s="103"/>
      <c r="H47" s="48"/>
      <c r="I47" s="75"/>
    </row>
    <row r="48" spans="1:9" x14ac:dyDescent="0.25">
      <c r="A48" s="43">
        <v>38</v>
      </c>
      <c r="B48" s="78"/>
      <c r="C48" s="48"/>
      <c r="D48" s="48"/>
      <c r="E48" s="14" t="str">
        <f>IF(OR(ISBLANK(B48),ISBLANK(D48))=FALSE,VLOOKUP(C48,'Límites CartaControl'!$A$7:$I$13,9,FALSE),"")</f>
        <v/>
      </c>
      <c r="F48" s="48"/>
      <c r="G48" s="103"/>
      <c r="H48" s="48"/>
      <c r="I48" s="75"/>
    </row>
    <row r="49" spans="1:9" x14ac:dyDescent="0.25">
      <c r="A49" s="43">
        <v>39</v>
      </c>
      <c r="B49" s="78"/>
      <c r="C49" s="48"/>
      <c r="D49" s="48"/>
      <c r="E49" s="14" t="str">
        <f>IF(OR(ISBLANK(B49),ISBLANK(D49))=FALSE,VLOOKUP(C49,'Límites CartaControl'!$A$7:$I$13,9,FALSE),"")</f>
        <v/>
      </c>
      <c r="F49" s="48"/>
      <c r="G49" s="103"/>
      <c r="H49" s="48"/>
      <c r="I49" s="75"/>
    </row>
    <row r="50" spans="1:9" x14ac:dyDescent="0.25">
      <c r="A50" s="43">
        <v>40</v>
      </c>
      <c r="B50" s="78"/>
      <c r="C50" s="48"/>
      <c r="D50" s="48"/>
      <c r="E50" s="14" t="str">
        <f>IF(OR(ISBLANK(B50),ISBLANK(D50))=FALSE,VLOOKUP(C50,'Límites CartaControl'!$A$7:$I$13,9,FALSE),"")</f>
        <v/>
      </c>
      <c r="F50" s="48"/>
      <c r="G50" s="103"/>
      <c r="H50" s="48"/>
      <c r="I50" s="75"/>
    </row>
    <row r="51" spans="1:9" x14ac:dyDescent="0.25">
      <c r="A51" s="43">
        <v>41</v>
      </c>
      <c r="B51" s="78"/>
      <c r="C51" s="48"/>
      <c r="D51" s="48"/>
      <c r="E51" s="14" t="str">
        <f>IF(OR(ISBLANK(B51),ISBLANK(D51))=FALSE,VLOOKUP(C51,'Límites CartaControl'!$A$7:$I$13,9,FALSE),"")</f>
        <v/>
      </c>
      <c r="F51" s="48"/>
      <c r="G51" s="103"/>
      <c r="H51" s="48"/>
      <c r="I51" s="75"/>
    </row>
    <row r="52" spans="1:9" x14ac:dyDescent="0.25">
      <c r="A52" s="43">
        <v>42</v>
      </c>
      <c r="B52" s="78"/>
      <c r="C52" s="48"/>
      <c r="D52" s="48"/>
      <c r="E52" s="14" t="str">
        <f>IF(OR(ISBLANK(B52),ISBLANK(D52))=FALSE,VLOOKUP(C52,'Límites CartaControl'!$A$7:$I$13,9,FALSE),"")</f>
        <v/>
      </c>
      <c r="F52" s="48"/>
      <c r="G52" s="103"/>
      <c r="H52" s="48"/>
      <c r="I52" s="75"/>
    </row>
    <row r="53" spans="1:9" x14ac:dyDescent="0.25">
      <c r="A53" s="43">
        <v>43</v>
      </c>
      <c r="B53" s="78"/>
      <c r="C53" s="48"/>
      <c r="D53" s="48"/>
      <c r="E53" s="14" t="str">
        <f>IF(OR(ISBLANK(B53),ISBLANK(D53))=FALSE,VLOOKUP(C53,'Límites CartaControl'!$A$7:$I$13,9,FALSE),"")</f>
        <v/>
      </c>
      <c r="F53" s="48"/>
      <c r="G53" s="103"/>
      <c r="H53" s="48"/>
      <c r="I53" s="75"/>
    </row>
    <row r="54" spans="1:9" x14ac:dyDescent="0.25">
      <c r="A54" s="43">
        <v>44</v>
      </c>
      <c r="B54" s="78"/>
      <c r="C54" s="48"/>
      <c r="D54" s="48"/>
      <c r="E54" s="14" t="str">
        <f>IF(OR(ISBLANK(B54),ISBLANK(D54))=FALSE,VLOOKUP(C54,'Límites CartaControl'!$A$7:$I$13,9,FALSE),"")</f>
        <v/>
      </c>
      <c r="F54" s="48"/>
      <c r="G54" s="103"/>
      <c r="H54" s="48"/>
      <c r="I54" s="75"/>
    </row>
    <row r="55" spans="1:9" x14ac:dyDescent="0.25">
      <c r="A55" s="43">
        <v>45</v>
      </c>
      <c r="B55" s="78"/>
      <c r="C55" s="48"/>
      <c r="D55" s="48"/>
      <c r="E55" s="14" t="str">
        <f>IF(OR(ISBLANK(B55),ISBLANK(D55))=FALSE,VLOOKUP(C55,'Límites CartaControl'!$A$7:$I$13,9,FALSE),"")</f>
        <v/>
      </c>
      <c r="F55" s="48"/>
      <c r="G55" s="103"/>
      <c r="H55" s="48"/>
      <c r="I55" s="75"/>
    </row>
    <row r="56" spans="1:9" x14ac:dyDescent="0.25">
      <c r="A56" s="43">
        <v>46</v>
      </c>
      <c r="B56" s="78"/>
      <c r="C56" s="48"/>
      <c r="D56" s="48"/>
      <c r="E56" s="14" t="str">
        <f>IF(OR(ISBLANK(B56),ISBLANK(D56))=FALSE,VLOOKUP(C56,'Límites CartaControl'!$A$7:$I$13,9,FALSE),"")</f>
        <v/>
      </c>
      <c r="F56" s="48"/>
      <c r="G56" s="103"/>
      <c r="H56" s="48"/>
      <c r="I56" s="75"/>
    </row>
    <row r="57" spans="1:9" x14ac:dyDescent="0.25">
      <c r="A57" s="43">
        <v>47</v>
      </c>
      <c r="B57" s="78"/>
      <c r="C57" s="48"/>
      <c r="D57" s="48"/>
      <c r="E57" s="14" t="str">
        <f>IF(OR(ISBLANK(B57),ISBLANK(D57))=FALSE,VLOOKUP(C57,'Límites CartaControl'!$A$7:$I$13,9,FALSE),"")</f>
        <v/>
      </c>
      <c r="F57" s="48"/>
      <c r="G57" s="103"/>
      <c r="H57" s="48"/>
      <c r="I57" s="75"/>
    </row>
    <row r="58" spans="1:9" x14ac:dyDescent="0.25">
      <c r="A58" s="43">
        <v>48</v>
      </c>
      <c r="B58" s="78"/>
      <c r="C58" s="48"/>
      <c r="D58" s="48"/>
      <c r="E58" s="14" t="str">
        <f>IF(OR(ISBLANK(B58),ISBLANK(D58))=FALSE,VLOOKUP(C58,'Límites CartaControl'!$A$7:$I$13,9,FALSE),"")</f>
        <v/>
      </c>
      <c r="F58" s="48"/>
      <c r="G58" s="103"/>
      <c r="H58" s="48"/>
      <c r="I58" s="75"/>
    </row>
    <row r="59" spans="1:9" x14ac:dyDescent="0.25">
      <c r="A59" s="43">
        <v>49</v>
      </c>
      <c r="B59" s="78"/>
      <c r="C59" s="48"/>
      <c r="D59" s="48"/>
      <c r="E59" s="14" t="str">
        <f>IF(OR(ISBLANK(B59),ISBLANK(D59))=FALSE,VLOOKUP(C59,'Límites CartaControl'!$A$7:$I$13,9,FALSE),"")</f>
        <v/>
      </c>
      <c r="F59" s="48"/>
      <c r="G59" s="103"/>
      <c r="H59" s="48"/>
      <c r="I59" s="75"/>
    </row>
    <row r="60" spans="1:9" x14ac:dyDescent="0.25">
      <c r="A60" s="43">
        <v>50</v>
      </c>
      <c r="B60" s="78"/>
      <c r="C60" s="48"/>
      <c r="D60" s="48"/>
      <c r="E60" s="14" t="str">
        <f>IF(OR(ISBLANK(B60),ISBLANK(D60))=FALSE,VLOOKUP(C60,'Límites CartaControl'!$A$7:$I$13,9,FALSE),"")</f>
        <v/>
      </c>
      <c r="F60" s="48"/>
      <c r="G60" s="103"/>
      <c r="H60" s="48"/>
      <c r="I60" s="75"/>
    </row>
    <row r="61" spans="1:9" x14ac:dyDescent="0.25">
      <c r="A61" s="43">
        <v>51</v>
      </c>
      <c r="B61" s="78"/>
      <c r="C61" s="48"/>
      <c r="D61" s="48"/>
      <c r="E61" s="14" t="str">
        <f>IF(OR(ISBLANK(B61),ISBLANK(D61))=FALSE,VLOOKUP(C61,'Límites CartaControl'!$A$7:$I$13,9,FALSE),"")</f>
        <v/>
      </c>
      <c r="F61" s="48"/>
      <c r="G61" s="103"/>
      <c r="H61" s="48"/>
      <c r="I61" s="75"/>
    </row>
    <row r="62" spans="1:9" x14ac:dyDescent="0.25">
      <c r="A62" s="43">
        <v>52</v>
      </c>
      <c r="B62" s="78"/>
      <c r="C62" s="48"/>
      <c r="D62" s="48"/>
      <c r="E62" s="14" t="str">
        <f>IF(OR(ISBLANK(B62),ISBLANK(D62))=FALSE,VLOOKUP(C62,'Límites CartaControl'!$A$7:$I$13,9,FALSE),"")</f>
        <v/>
      </c>
      <c r="F62" s="48"/>
      <c r="G62" s="103"/>
      <c r="H62" s="48"/>
      <c r="I62" s="75"/>
    </row>
    <row r="63" spans="1:9" x14ac:dyDescent="0.25">
      <c r="A63" s="43">
        <v>53</v>
      </c>
      <c r="B63" s="78"/>
      <c r="C63" s="48"/>
      <c r="D63" s="48"/>
      <c r="E63" s="14" t="str">
        <f>IF(OR(ISBLANK(B63),ISBLANK(D63))=FALSE,VLOOKUP(C63,'Límites CartaControl'!$A$7:$I$13,9,FALSE),"")</f>
        <v/>
      </c>
      <c r="F63" s="48"/>
      <c r="G63" s="103"/>
      <c r="H63" s="48"/>
      <c r="I63" s="75"/>
    </row>
    <row r="64" spans="1:9" x14ac:dyDescent="0.25">
      <c r="A64" s="43">
        <v>54</v>
      </c>
      <c r="B64" s="78"/>
      <c r="C64" s="48"/>
      <c r="D64" s="48"/>
      <c r="E64" s="14" t="str">
        <f>IF(OR(ISBLANK(B64),ISBLANK(D64))=FALSE,VLOOKUP(C64,'Límites CartaControl'!$A$7:$I$13,9,FALSE),"")</f>
        <v/>
      </c>
      <c r="F64" s="48"/>
      <c r="G64" s="103"/>
      <c r="H64" s="48"/>
      <c r="I64" s="75"/>
    </row>
    <row r="65" spans="1:9" x14ac:dyDescent="0.25">
      <c r="A65" s="43">
        <v>55</v>
      </c>
      <c r="B65" s="78"/>
      <c r="C65" s="48"/>
      <c r="D65" s="48"/>
      <c r="E65" s="14" t="str">
        <f>IF(OR(ISBLANK(B65),ISBLANK(D65))=FALSE,VLOOKUP(C65,'Límites CartaControl'!$A$7:$I$13,9,FALSE),"")</f>
        <v/>
      </c>
      <c r="F65" s="48"/>
      <c r="G65" s="103"/>
      <c r="H65" s="48"/>
      <c r="I65" s="75"/>
    </row>
    <row r="66" spans="1:9" x14ac:dyDescent="0.25">
      <c r="A66" s="43">
        <v>56</v>
      </c>
      <c r="B66" s="78"/>
      <c r="C66" s="48"/>
      <c r="D66" s="48"/>
      <c r="E66" s="14" t="str">
        <f>IF(OR(ISBLANK(B66),ISBLANK(D66))=FALSE,VLOOKUP(C66,'Límites CartaControl'!$A$7:$I$13,9,FALSE),"")</f>
        <v/>
      </c>
      <c r="F66" s="48"/>
      <c r="G66" s="103"/>
      <c r="H66" s="48"/>
      <c r="I66" s="75"/>
    </row>
    <row r="67" spans="1:9" x14ac:dyDescent="0.25">
      <c r="A67" s="43">
        <v>57</v>
      </c>
      <c r="B67" s="78"/>
      <c r="C67" s="48"/>
      <c r="D67" s="48"/>
      <c r="E67" s="14" t="str">
        <f>IF(OR(ISBLANK(B67),ISBLANK(D67))=FALSE,VLOOKUP(C67,'Límites CartaControl'!$A$7:$I$13,9,FALSE),"")</f>
        <v/>
      </c>
      <c r="F67" s="48"/>
      <c r="G67" s="103"/>
      <c r="H67" s="48"/>
      <c r="I67" s="75"/>
    </row>
    <row r="68" spans="1:9" x14ac:dyDescent="0.25">
      <c r="A68" s="43">
        <v>58</v>
      </c>
      <c r="B68" s="78"/>
      <c r="C68" s="48"/>
      <c r="D68" s="48"/>
      <c r="E68" s="14" t="str">
        <f>IF(OR(ISBLANK(B68),ISBLANK(D68))=FALSE,VLOOKUP(C68,'Límites CartaControl'!$A$7:$I$13,9,FALSE),"")</f>
        <v/>
      </c>
      <c r="F68" s="48"/>
      <c r="G68" s="103"/>
      <c r="H68" s="48"/>
      <c r="I68" s="75"/>
    </row>
    <row r="69" spans="1:9" x14ac:dyDescent="0.25">
      <c r="A69" s="43">
        <v>59</v>
      </c>
      <c r="B69" s="78"/>
      <c r="C69" s="48"/>
      <c r="D69" s="48"/>
      <c r="E69" s="14" t="str">
        <f>IF(OR(ISBLANK(B69),ISBLANK(D69))=FALSE,VLOOKUP(C69,'Límites CartaControl'!$A$7:$I$13,9,FALSE),"")</f>
        <v/>
      </c>
      <c r="F69" s="48"/>
      <c r="G69" s="103"/>
      <c r="H69" s="48"/>
      <c r="I69" s="75"/>
    </row>
    <row r="70" spans="1:9" x14ac:dyDescent="0.25">
      <c r="A70" s="43">
        <v>60</v>
      </c>
      <c r="B70" s="78"/>
      <c r="C70" s="48"/>
      <c r="D70" s="48"/>
      <c r="E70" s="14" t="str">
        <f>IF(OR(ISBLANK(B70),ISBLANK(D70))=FALSE,VLOOKUP(C70,'Límites CartaControl'!$A$7:$I$13,9,FALSE),"")</f>
        <v/>
      </c>
      <c r="F70" s="48"/>
      <c r="G70" s="103"/>
      <c r="H70" s="48"/>
      <c r="I70" s="75"/>
    </row>
    <row r="71" spans="1:9" x14ac:dyDescent="0.25">
      <c r="A71" s="43">
        <v>61</v>
      </c>
      <c r="B71" s="78"/>
      <c r="C71" s="48"/>
      <c r="D71" s="48"/>
      <c r="E71" s="14" t="str">
        <f>IF(OR(ISBLANK(B71),ISBLANK(D71))=FALSE,VLOOKUP(C71,'Límites CartaControl'!$A$7:$I$13,9,FALSE),"")</f>
        <v/>
      </c>
      <c r="F71" s="48"/>
      <c r="G71" s="103"/>
      <c r="H71" s="48"/>
      <c r="I71" s="75"/>
    </row>
    <row r="72" spans="1:9" x14ac:dyDescent="0.25">
      <c r="A72" s="43">
        <v>62</v>
      </c>
      <c r="B72" s="78"/>
      <c r="C72" s="48"/>
      <c r="D72" s="48"/>
      <c r="E72" s="14" t="str">
        <f>IF(OR(ISBLANK(B72),ISBLANK(D72))=FALSE,VLOOKUP(C72,'Límites CartaControl'!$A$7:$I$13,9,FALSE),"")</f>
        <v/>
      </c>
      <c r="F72" s="48"/>
      <c r="G72" s="103"/>
      <c r="H72" s="48"/>
      <c r="I72" s="75"/>
    </row>
    <row r="73" spans="1:9" x14ac:dyDescent="0.25">
      <c r="A73" s="43">
        <v>63</v>
      </c>
      <c r="B73" s="78"/>
      <c r="C73" s="48"/>
      <c r="D73" s="48"/>
      <c r="E73" s="14" t="str">
        <f>IF(OR(ISBLANK(B73),ISBLANK(D73))=FALSE,VLOOKUP(C73,'Límites CartaControl'!$A$7:$I$13,9,FALSE),"")</f>
        <v/>
      </c>
      <c r="F73" s="48"/>
      <c r="G73" s="103"/>
      <c r="H73" s="48"/>
      <c r="I73" s="75"/>
    </row>
    <row r="74" spans="1:9" x14ac:dyDescent="0.25">
      <c r="A74" s="43">
        <v>64</v>
      </c>
      <c r="B74" s="78"/>
      <c r="C74" s="48"/>
      <c r="D74" s="48"/>
      <c r="E74" s="14" t="str">
        <f>IF(OR(ISBLANK(B74),ISBLANK(D74))=FALSE,VLOOKUP(C74,'Límites CartaControl'!$A$7:$I$13,9,FALSE),"")</f>
        <v/>
      </c>
      <c r="F74" s="48"/>
      <c r="G74" s="103"/>
      <c r="H74" s="48"/>
      <c r="I74" s="75"/>
    </row>
    <row r="75" spans="1:9" x14ac:dyDescent="0.25">
      <c r="A75" s="43">
        <v>65</v>
      </c>
      <c r="B75" s="78"/>
      <c r="C75" s="48"/>
      <c r="D75" s="48"/>
      <c r="E75" s="14" t="str">
        <f>IF(OR(ISBLANK(B75),ISBLANK(D75))=FALSE,VLOOKUP(C75,'Límites CartaControl'!$A$7:$I$13,9,FALSE),"")</f>
        <v/>
      </c>
      <c r="F75" s="48"/>
      <c r="G75" s="103"/>
      <c r="H75" s="48"/>
      <c r="I75" s="75"/>
    </row>
    <row r="76" spans="1:9" x14ac:dyDescent="0.25">
      <c r="A76" s="43">
        <v>66</v>
      </c>
      <c r="B76" s="78"/>
      <c r="C76" s="48"/>
      <c r="D76" s="48"/>
      <c r="E76" s="14" t="str">
        <f>IF(OR(ISBLANK(B76),ISBLANK(D76))=FALSE,VLOOKUP(C76,'Límites CartaControl'!$A$7:$I$13,9,FALSE),"")</f>
        <v/>
      </c>
      <c r="F76" s="48"/>
      <c r="G76" s="103"/>
      <c r="H76" s="48"/>
      <c r="I76" s="75"/>
    </row>
    <row r="77" spans="1:9" x14ac:dyDescent="0.25">
      <c r="A77" s="43">
        <v>67</v>
      </c>
      <c r="B77" s="78"/>
      <c r="C77" s="48"/>
      <c r="D77" s="48"/>
      <c r="E77" s="14" t="str">
        <f>IF(OR(ISBLANK(B77),ISBLANK(D77))=FALSE,VLOOKUP(C77,'Límites CartaControl'!$A$7:$I$13,9,FALSE),"")</f>
        <v/>
      </c>
      <c r="F77" s="48"/>
      <c r="G77" s="103"/>
      <c r="H77" s="48"/>
      <c r="I77" s="75"/>
    </row>
    <row r="78" spans="1:9" x14ac:dyDescent="0.25">
      <c r="A78" s="43">
        <v>68</v>
      </c>
      <c r="B78" s="78"/>
      <c r="C78" s="48"/>
      <c r="D78" s="48"/>
      <c r="E78" s="14" t="str">
        <f>IF(OR(ISBLANK(B78),ISBLANK(D78))=FALSE,VLOOKUP(C78,'Límites CartaControl'!$A$7:$I$13,9,FALSE),"")</f>
        <v/>
      </c>
      <c r="F78" s="48"/>
      <c r="G78" s="103"/>
      <c r="H78" s="48"/>
      <c r="I78" s="75"/>
    </row>
    <row r="79" spans="1:9" x14ac:dyDescent="0.25">
      <c r="A79" s="43">
        <v>69</v>
      </c>
      <c r="B79" s="78"/>
      <c r="C79" s="48"/>
      <c r="D79" s="48"/>
      <c r="E79" s="14" t="str">
        <f>IF(OR(ISBLANK(B79),ISBLANK(D79))=FALSE,VLOOKUP(C79,'Límites CartaControl'!$A$7:$I$13,9,FALSE),"")</f>
        <v/>
      </c>
      <c r="F79" s="48"/>
      <c r="G79" s="103"/>
      <c r="H79" s="48"/>
      <c r="I79" s="75"/>
    </row>
    <row r="80" spans="1:9" x14ac:dyDescent="0.25">
      <c r="A80" s="43">
        <v>70</v>
      </c>
      <c r="B80" s="78"/>
      <c r="C80" s="48"/>
      <c r="D80" s="48"/>
      <c r="E80" s="14" t="str">
        <f>IF(OR(ISBLANK(B80),ISBLANK(D80))=FALSE,VLOOKUP(C80,'Límites CartaControl'!$A$7:$I$13,9,FALSE),"")</f>
        <v/>
      </c>
      <c r="F80" s="48"/>
      <c r="G80" s="103"/>
      <c r="H80" s="48"/>
      <c r="I80" s="75"/>
    </row>
    <row r="81" spans="1:9" x14ac:dyDescent="0.25">
      <c r="A81" s="43">
        <v>71</v>
      </c>
      <c r="B81" s="78"/>
      <c r="C81" s="48"/>
      <c r="D81" s="48"/>
      <c r="E81" s="14" t="str">
        <f>IF(OR(ISBLANK(B81),ISBLANK(D81))=FALSE,VLOOKUP(C81,'Límites CartaControl'!$A$7:$I$13,9,FALSE),"")</f>
        <v/>
      </c>
      <c r="F81" s="48"/>
      <c r="G81" s="103"/>
      <c r="H81" s="48"/>
      <c r="I81" s="75"/>
    </row>
    <row r="82" spans="1:9" x14ac:dyDescent="0.25">
      <c r="A82" s="43">
        <v>72</v>
      </c>
      <c r="B82" s="78"/>
      <c r="C82" s="48"/>
      <c r="D82" s="48"/>
      <c r="E82" s="14" t="str">
        <f>IF(OR(ISBLANK(B82),ISBLANK(D82))=FALSE,VLOOKUP(C82,'Límites CartaControl'!$A$7:$I$13,9,FALSE),"")</f>
        <v/>
      </c>
      <c r="F82" s="48"/>
      <c r="G82" s="103"/>
      <c r="H82" s="48"/>
      <c r="I82" s="75"/>
    </row>
    <row r="83" spans="1:9" x14ac:dyDescent="0.25">
      <c r="A83" s="43">
        <v>73</v>
      </c>
      <c r="B83" s="78"/>
      <c r="C83" s="48"/>
      <c r="D83" s="48"/>
      <c r="E83" s="14" t="str">
        <f>IF(OR(ISBLANK(B83),ISBLANK(D83))=FALSE,VLOOKUP(C83,'Límites CartaControl'!$A$7:$I$13,9,FALSE),"")</f>
        <v/>
      </c>
      <c r="F83" s="48"/>
      <c r="G83" s="103"/>
      <c r="H83" s="48"/>
      <c r="I83" s="75"/>
    </row>
    <row r="84" spans="1:9" x14ac:dyDescent="0.25">
      <c r="A84" s="43">
        <v>74</v>
      </c>
      <c r="B84" s="78"/>
      <c r="C84" s="48"/>
      <c r="D84" s="48"/>
      <c r="E84" s="14" t="str">
        <f>IF(OR(ISBLANK(B84),ISBLANK(D84))=FALSE,VLOOKUP(C84,'Límites CartaControl'!$A$7:$I$13,9,FALSE),"")</f>
        <v/>
      </c>
      <c r="F84" s="48"/>
      <c r="G84" s="103"/>
      <c r="H84" s="48"/>
      <c r="I84" s="75"/>
    </row>
    <row r="85" spans="1:9" x14ac:dyDescent="0.25">
      <c r="A85" s="43">
        <v>75</v>
      </c>
      <c r="B85" s="78"/>
      <c r="C85" s="48"/>
      <c r="D85" s="48"/>
      <c r="E85" s="14" t="str">
        <f>IF(OR(ISBLANK(B85),ISBLANK(D85))=FALSE,VLOOKUP(C85,'Límites CartaControl'!$A$7:$I$13,9,FALSE),"")</f>
        <v/>
      </c>
      <c r="F85" s="48"/>
      <c r="G85" s="103"/>
      <c r="H85" s="48"/>
      <c r="I85" s="75"/>
    </row>
    <row r="86" spans="1:9" x14ac:dyDescent="0.25">
      <c r="A86" s="43">
        <v>76</v>
      </c>
      <c r="B86" s="78"/>
      <c r="C86" s="48"/>
      <c r="D86" s="48"/>
      <c r="E86" s="14" t="str">
        <f>IF(OR(ISBLANK(B86),ISBLANK(D86))=FALSE,VLOOKUP(C86,'Límites CartaControl'!$A$7:$I$13,9,FALSE),"")</f>
        <v/>
      </c>
      <c r="F86" s="48"/>
      <c r="G86" s="103"/>
      <c r="H86" s="48"/>
      <c r="I86" s="75"/>
    </row>
    <row r="87" spans="1:9" x14ac:dyDescent="0.25">
      <c r="A87" s="43">
        <v>77</v>
      </c>
      <c r="B87" s="78"/>
      <c r="C87" s="48"/>
      <c r="D87" s="48"/>
      <c r="E87" s="14" t="str">
        <f>IF(OR(ISBLANK(B87),ISBLANK(D87))=FALSE,VLOOKUP(C87,'Límites CartaControl'!$A$7:$I$13,9,FALSE),"")</f>
        <v/>
      </c>
      <c r="F87" s="48"/>
      <c r="G87" s="103"/>
      <c r="H87" s="48"/>
      <c r="I87" s="75"/>
    </row>
    <row r="88" spans="1:9" x14ac:dyDescent="0.25">
      <c r="A88" s="43">
        <v>78</v>
      </c>
      <c r="B88" s="78"/>
      <c r="C88" s="48"/>
      <c r="D88" s="48"/>
      <c r="E88" s="14" t="str">
        <f>IF(OR(ISBLANK(B88),ISBLANK(D88))=FALSE,VLOOKUP(C88,'Límites CartaControl'!$A$7:$I$13,9,FALSE),"")</f>
        <v/>
      </c>
      <c r="F88" s="48"/>
      <c r="G88" s="103"/>
      <c r="H88" s="48"/>
      <c r="I88" s="75"/>
    </row>
    <row r="89" spans="1:9" x14ac:dyDescent="0.25">
      <c r="A89" s="43">
        <v>79</v>
      </c>
      <c r="B89" s="78"/>
      <c r="C89" s="48"/>
      <c r="D89" s="48"/>
      <c r="E89" s="14" t="str">
        <f>IF(OR(ISBLANK(B89),ISBLANK(D89))=FALSE,VLOOKUP(C89,'Límites CartaControl'!$A$7:$I$13,9,FALSE),"")</f>
        <v/>
      </c>
      <c r="F89" s="48"/>
      <c r="G89" s="103"/>
      <c r="H89" s="48"/>
      <c r="I89" s="75"/>
    </row>
    <row r="90" spans="1:9" x14ac:dyDescent="0.25">
      <c r="A90" s="43">
        <v>80</v>
      </c>
      <c r="B90" s="78"/>
      <c r="C90" s="48"/>
      <c r="D90" s="48"/>
      <c r="E90" s="14" t="str">
        <f>IF(OR(ISBLANK(B90),ISBLANK(D90))=FALSE,VLOOKUP(C90,'Límites CartaControl'!$A$7:$I$13,9,FALSE),"")</f>
        <v/>
      </c>
      <c r="F90" s="48"/>
      <c r="G90" s="103"/>
      <c r="H90" s="48"/>
      <c r="I90" s="75"/>
    </row>
    <row r="91" spans="1:9" x14ac:dyDescent="0.25">
      <c r="A91" s="43">
        <v>81</v>
      </c>
      <c r="B91" s="78"/>
      <c r="C91" s="48"/>
      <c r="D91" s="48"/>
      <c r="E91" s="14" t="str">
        <f>IF(OR(ISBLANK(B91),ISBLANK(D91))=FALSE,VLOOKUP(C91,'Límites CartaControl'!$A$7:$I$13,9,FALSE),"")</f>
        <v/>
      </c>
      <c r="F91" s="48"/>
      <c r="G91" s="103"/>
      <c r="H91" s="48"/>
      <c r="I91" s="75"/>
    </row>
    <row r="92" spans="1:9" x14ac:dyDescent="0.25">
      <c r="A92" s="43">
        <v>82</v>
      </c>
      <c r="B92" s="78"/>
      <c r="C92" s="48"/>
      <c r="D92" s="48"/>
      <c r="E92" s="14" t="str">
        <f>IF(OR(ISBLANK(B92),ISBLANK(D92))=FALSE,VLOOKUP(C92,'Límites CartaControl'!$A$7:$I$13,9,FALSE),"")</f>
        <v/>
      </c>
      <c r="F92" s="48"/>
      <c r="G92" s="103"/>
      <c r="H92" s="48"/>
      <c r="I92" s="75"/>
    </row>
    <row r="93" spans="1:9" x14ac:dyDescent="0.25">
      <c r="A93" s="43">
        <v>83</v>
      </c>
      <c r="B93" s="78"/>
      <c r="C93" s="48"/>
      <c r="D93" s="48"/>
      <c r="E93" s="14" t="str">
        <f>IF(OR(ISBLANK(B93),ISBLANK(D93))=FALSE,VLOOKUP(C93,'Límites CartaControl'!$A$7:$I$13,9,FALSE),"")</f>
        <v/>
      </c>
      <c r="F93" s="48"/>
      <c r="G93" s="103"/>
      <c r="H93" s="48"/>
      <c r="I93" s="75"/>
    </row>
    <row r="94" spans="1:9" x14ac:dyDescent="0.25">
      <c r="A94" s="43">
        <v>84</v>
      </c>
      <c r="B94" s="78"/>
      <c r="C94" s="48"/>
      <c r="D94" s="48"/>
      <c r="E94" s="14" t="str">
        <f>IF(OR(ISBLANK(B94),ISBLANK(D94))=FALSE,VLOOKUP(C94,'Límites CartaControl'!$A$7:$I$13,9,FALSE),"")</f>
        <v/>
      </c>
      <c r="F94" s="48"/>
      <c r="G94" s="103"/>
      <c r="H94" s="48"/>
      <c r="I94" s="75"/>
    </row>
    <row r="95" spans="1:9" x14ac:dyDescent="0.25">
      <c r="A95" s="43">
        <v>85</v>
      </c>
      <c r="B95" s="78"/>
      <c r="C95" s="48"/>
      <c r="D95" s="48"/>
      <c r="E95" s="14" t="str">
        <f>IF(OR(ISBLANK(B95),ISBLANK(D95))=FALSE,VLOOKUP(C95,'Límites CartaControl'!$A$7:$I$13,9,FALSE),"")</f>
        <v/>
      </c>
      <c r="F95" s="48"/>
      <c r="G95" s="103"/>
      <c r="H95" s="48"/>
      <c r="I95" s="75"/>
    </row>
    <row r="96" spans="1:9" x14ac:dyDescent="0.25">
      <c r="A96" s="43">
        <v>86</v>
      </c>
      <c r="B96" s="78"/>
      <c r="C96" s="48"/>
      <c r="D96" s="48"/>
      <c r="E96" s="14" t="str">
        <f>IF(OR(ISBLANK(B96),ISBLANK(D96))=FALSE,VLOOKUP(C96,'Límites CartaControl'!$A$7:$I$13,9,FALSE),"")</f>
        <v/>
      </c>
      <c r="F96" s="48"/>
      <c r="G96" s="103"/>
      <c r="H96" s="48"/>
      <c r="I96" s="75"/>
    </row>
    <row r="97" spans="1:9" x14ac:dyDescent="0.25">
      <c r="A97" s="43">
        <v>87</v>
      </c>
      <c r="B97" s="78"/>
      <c r="C97" s="48"/>
      <c r="D97" s="48"/>
      <c r="E97" s="14" t="str">
        <f>IF(OR(ISBLANK(B97),ISBLANK(D97))=FALSE,VLOOKUP(C97,'Límites CartaControl'!$A$7:$I$13,9,FALSE),"")</f>
        <v/>
      </c>
      <c r="F97" s="48"/>
      <c r="G97" s="103"/>
      <c r="H97" s="48"/>
      <c r="I97" s="75"/>
    </row>
    <row r="98" spans="1:9" x14ac:dyDescent="0.25">
      <c r="A98" s="43">
        <v>88</v>
      </c>
      <c r="B98" s="78"/>
      <c r="C98" s="48"/>
      <c r="D98" s="48"/>
      <c r="E98" s="14" t="str">
        <f>IF(OR(ISBLANK(B98),ISBLANK(D98))=FALSE,VLOOKUP(C98,'Límites CartaControl'!$A$7:$I$13,9,FALSE),"")</f>
        <v/>
      </c>
      <c r="F98" s="48"/>
      <c r="G98" s="103"/>
      <c r="H98" s="48"/>
      <c r="I98" s="75"/>
    </row>
    <row r="99" spans="1:9" x14ac:dyDescent="0.25">
      <c r="A99" s="43">
        <v>89</v>
      </c>
      <c r="B99" s="78"/>
      <c r="C99" s="48"/>
      <c r="D99" s="48"/>
      <c r="E99" s="14" t="str">
        <f>IF(OR(ISBLANK(B99),ISBLANK(D99))=FALSE,VLOOKUP(C99,'Límites CartaControl'!$A$7:$I$13,9,FALSE),"")</f>
        <v/>
      </c>
      <c r="F99" s="48"/>
      <c r="G99" s="103"/>
      <c r="H99" s="48"/>
      <c r="I99" s="75"/>
    </row>
    <row r="100" spans="1:9" x14ac:dyDescent="0.25">
      <c r="A100" s="43">
        <v>90</v>
      </c>
      <c r="B100" s="78"/>
      <c r="C100" s="48"/>
      <c r="D100" s="48"/>
      <c r="E100" s="14" t="str">
        <f>IF(OR(ISBLANK(B100),ISBLANK(D100))=FALSE,VLOOKUP(C100,'Límites CartaControl'!$A$7:$I$13,9,FALSE),"")</f>
        <v/>
      </c>
      <c r="F100" s="48"/>
      <c r="G100" s="103"/>
      <c r="H100" s="48"/>
      <c r="I100" s="75"/>
    </row>
    <row r="101" spans="1:9" x14ac:dyDescent="0.25">
      <c r="A101" s="43">
        <v>91</v>
      </c>
      <c r="B101" s="78"/>
      <c r="C101" s="48"/>
      <c r="D101" s="48"/>
      <c r="E101" s="14" t="str">
        <f>IF(OR(ISBLANK(B101),ISBLANK(D101))=FALSE,VLOOKUP(C101,'Límites CartaControl'!$A$7:$I$13,9,FALSE),"")</f>
        <v/>
      </c>
      <c r="F101" s="48"/>
      <c r="G101" s="103"/>
      <c r="H101" s="48"/>
      <c r="I101" s="75"/>
    </row>
    <row r="102" spans="1:9" x14ac:dyDescent="0.25">
      <c r="A102" s="43">
        <v>92</v>
      </c>
      <c r="B102" s="78"/>
      <c r="C102" s="48"/>
      <c r="D102" s="48"/>
      <c r="E102" s="14" t="str">
        <f>IF(OR(ISBLANK(B102),ISBLANK(D102))=FALSE,VLOOKUP(C102,'Límites CartaControl'!$A$7:$I$13,9,FALSE),"")</f>
        <v/>
      </c>
      <c r="F102" s="48"/>
      <c r="G102" s="103"/>
      <c r="H102" s="48"/>
      <c r="I102" s="75"/>
    </row>
    <row r="103" spans="1:9" x14ac:dyDescent="0.25">
      <c r="A103" s="43">
        <v>93</v>
      </c>
      <c r="B103" s="78"/>
      <c r="C103" s="48"/>
      <c r="D103" s="48"/>
      <c r="E103" s="14" t="str">
        <f>IF(OR(ISBLANK(B103),ISBLANK(D103))=FALSE,VLOOKUP(C103,'Límites CartaControl'!$A$7:$I$13,9,FALSE),"")</f>
        <v/>
      </c>
      <c r="F103" s="48"/>
      <c r="G103" s="103"/>
      <c r="H103" s="48"/>
      <c r="I103" s="75"/>
    </row>
    <row r="104" spans="1:9" x14ac:dyDescent="0.25">
      <c r="A104" s="43">
        <v>94</v>
      </c>
      <c r="B104" s="78"/>
      <c r="C104" s="48"/>
      <c r="D104" s="48"/>
      <c r="E104" s="14" t="str">
        <f>IF(OR(ISBLANK(B104),ISBLANK(D104))=FALSE,VLOOKUP(C104,'Límites CartaControl'!$A$7:$I$13,9,FALSE),"")</f>
        <v/>
      </c>
      <c r="F104" s="48"/>
      <c r="G104" s="103"/>
      <c r="H104" s="48"/>
      <c r="I104" s="75"/>
    </row>
    <row r="105" spans="1:9" x14ac:dyDescent="0.25">
      <c r="A105" s="43">
        <v>95</v>
      </c>
      <c r="B105" s="78"/>
      <c r="C105" s="48"/>
      <c r="D105" s="48"/>
      <c r="E105" s="14" t="str">
        <f>IF(OR(ISBLANK(B105),ISBLANK(D105))=FALSE,VLOOKUP(C105,'Límites CartaControl'!$A$7:$I$13,9,FALSE),"")</f>
        <v/>
      </c>
      <c r="F105" s="48"/>
      <c r="G105" s="103"/>
      <c r="H105" s="48"/>
      <c r="I105" s="75"/>
    </row>
    <row r="106" spans="1:9" x14ac:dyDescent="0.25">
      <c r="A106" s="43">
        <v>96</v>
      </c>
      <c r="B106" s="78"/>
      <c r="C106" s="48"/>
      <c r="D106" s="48"/>
      <c r="E106" s="14" t="str">
        <f>IF(OR(ISBLANK(B106),ISBLANK(D106))=FALSE,VLOOKUP(C106,'Límites CartaControl'!$A$7:$I$13,9,FALSE),"")</f>
        <v/>
      </c>
      <c r="F106" s="48"/>
      <c r="G106" s="103"/>
      <c r="H106" s="48"/>
      <c r="I106" s="75"/>
    </row>
    <row r="107" spans="1:9" x14ac:dyDescent="0.25">
      <c r="A107" s="43">
        <v>97</v>
      </c>
      <c r="B107" s="78"/>
      <c r="C107" s="48"/>
      <c r="D107" s="48"/>
      <c r="E107" s="14" t="str">
        <f>IF(OR(ISBLANK(B107),ISBLANK(D107))=FALSE,VLOOKUP(C107,'Límites CartaControl'!$A$7:$I$13,9,FALSE),"")</f>
        <v/>
      </c>
      <c r="F107" s="48"/>
      <c r="G107" s="103"/>
      <c r="H107" s="48"/>
      <c r="I107" s="75"/>
    </row>
    <row r="108" spans="1:9" x14ac:dyDescent="0.25">
      <c r="A108" s="43">
        <v>98</v>
      </c>
      <c r="B108" s="78"/>
      <c r="C108" s="48"/>
      <c r="D108" s="48"/>
      <c r="E108" s="14" t="str">
        <f>IF(OR(ISBLANK(B108),ISBLANK(D108))=FALSE,VLOOKUP(C108,'Límites CartaControl'!$A$7:$I$13,9,FALSE),"")</f>
        <v/>
      </c>
      <c r="F108" s="48"/>
      <c r="G108" s="103"/>
      <c r="H108" s="48"/>
      <c r="I108" s="75"/>
    </row>
    <row r="109" spans="1:9" x14ac:dyDescent="0.25">
      <c r="A109" s="43">
        <v>99</v>
      </c>
      <c r="B109" s="78"/>
      <c r="C109" s="48"/>
      <c r="D109" s="48"/>
      <c r="E109" s="14" t="str">
        <f>IF(OR(ISBLANK(B109),ISBLANK(D109))=FALSE,VLOOKUP(C109,'Límites CartaControl'!$A$7:$I$13,9,FALSE),"")</f>
        <v/>
      </c>
      <c r="F109" s="48"/>
      <c r="G109" s="103"/>
      <c r="H109" s="48"/>
      <c r="I109" s="75"/>
    </row>
    <row r="110" spans="1:9" x14ac:dyDescent="0.25">
      <c r="A110" s="43">
        <v>100</v>
      </c>
      <c r="B110" s="78"/>
      <c r="C110" s="48"/>
      <c r="D110" s="48"/>
      <c r="E110" s="14" t="str">
        <f>IF(OR(ISBLANK(B110),ISBLANK(D110))=FALSE,VLOOKUP(C110,'Límites CartaControl'!$A$7:$I$13,9,FALSE),"")</f>
        <v/>
      </c>
      <c r="F110" s="48"/>
      <c r="G110" s="103"/>
      <c r="H110" s="48"/>
      <c r="I110" s="75"/>
    </row>
    <row r="111" spans="1:9" x14ac:dyDescent="0.25">
      <c r="A111" s="43">
        <v>101</v>
      </c>
      <c r="B111" s="78"/>
      <c r="C111" s="48"/>
      <c r="D111" s="48"/>
      <c r="E111" s="14" t="str">
        <f>IF(OR(ISBLANK(B111),ISBLANK(D111))=FALSE,VLOOKUP(C111,'Límites CartaControl'!$A$7:$I$13,9,FALSE),"")</f>
        <v/>
      </c>
      <c r="F111" s="48"/>
      <c r="G111" s="103"/>
      <c r="H111" s="48"/>
      <c r="I111" s="75"/>
    </row>
    <row r="112" spans="1:9" x14ac:dyDescent="0.25">
      <c r="A112" s="43">
        <v>102</v>
      </c>
      <c r="B112" s="78"/>
      <c r="C112" s="48"/>
      <c r="D112" s="48"/>
      <c r="E112" s="14" t="str">
        <f>IF(OR(ISBLANK(B112),ISBLANK(D112))=FALSE,VLOOKUP(C112,'Límites CartaControl'!$A$7:$I$13,9,FALSE),"")</f>
        <v/>
      </c>
      <c r="F112" s="48"/>
      <c r="G112" s="103"/>
      <c r="H112" s="48"/>
      <c r="I112" s="75"/>
    </row>
    <row r="113" spans="1:9" x14ac:dyDescent="0.25">
      <c r="A113" s="43">
        <v>103</v>
      </c>
      <c r="B113" s="78"/>
      <c r="C113" s="48"/>
      <c r="D113" s="48"/>
      <c r="E113" s="14" t="str">
        <f>IF(OR(ISBLANK(B113),ISBLANK(D113))=FALSE,VLOOKUP(C113,'Límites CartaControl'!$A$7:$I$13,9,FALSE),"")</f>
        <v/>
      </c>
      <c r="F113" s="48"/>
      <c r="G113" s="103"/>
      <c r="H113" s="48"/>
      <c r="I113" s="75"/>
    </row>
    <row r="114" spans="1:9" x14ac:dyDescent="0.25">
      <c r="A114" s="43">
        <v>104</v>
      </c>
      <c r="B114" s="78"/>
      <c r="C114" s="48"/>
      <c r="D114" s="48"/>
      <c r="E114" s="14" t="str">
        <f>IF(OR(ISBLANK(B114),ISBLANK(D114))=FALSE,VLOOKUP(C114,'Límites CartaControl'!$A$7:$I$13,9,FALSE),"")</f>
        <v/>
      </c>
      <c r="F114" s="48"/>
      <c r="G114" s="103"/>
      <c r="H114" s="48"/>
      <c r="I114" s="75"/>
    </row>
    <row r="115" spans="1:9" x14ac:dyDescent="0.25">
      <c r="A115" s="43">
        <v>105</v>
      </c>
      <c r="B115" s="78"/>
      <c r="C115" s="48"/>
      <c r="D115" s="48"/>
      <c r="E115" s="14" t="str">
        <f>IF(OR(ISBLANK(B115),ISBLANK(D115))=FALSE,VLOOKUP(C115,'Límites CartaControl'!$A$7:$I$13,9,FALSE),"")</f>
        <v/>
      </c>
      <c r="F115" s="48"/>
      <c r="G115" s="103"/>
      <c r="H115" s="48"/>
      <c r="I115" s="75"/>
    </row>
    <row r="116" spans="1:9" x14ac:dyDescent="0.25">
      <c r="A116" s="43">
        <v>106</v>
      </c>
      <c r="B116" s="78"/>
      <c r="C116" s="48"/>
      <c r="D116" s="48"/>
      <c r="E116" s="14" t="str">
        <f>IF(OR(ISBLANK(B116),ISBLANK(D116))=FALSE,VLOOKUP(C116,'Límites CartaControl'!$A$7:$I$13,9,FALSE),"")</f>
        <v/>
      </c>
      <c r="F116" s="48"/>
      <c r="G116" s="103"/>
      <c r="H116" s="48"/>
      <c r="I116" s="75"/>
    </row>
    <row r="117" spans="1:9" x14ac:dyDescent="0.25">
      <c r="A117" s="43">
        <v>107</v>
      </c>
      <c r="B117" s="78"/>
      <c r="C117" s="48"/>
      <c r="D117" s="48"/>
      <c r="E117" s="14" t="str">
        <f>IF(OR(ISBLANK(B117),ISBLANK(D117))=FALSE,VLOOKUP(C117,'Límites CartaControl'!$A$7:$I$13,9,FALSE),"")</f>
        <v/>
      </c>
      <c r="F117" s="48"/>
      <c r="G117" s="103"/>
      <c r="H117" s="48"/>
      <c r="I117" s="75"/>
    </row>
    <row r="118" spans="1:9" x14ac:dyDescent="0.25">
      <c r="A118" s="43">
        <v>108</v>
      </c>
      <c r="B118" s="78"/>
      <c r="C118" s="48"/>
      <c r="D118" s="48"/>
      <c r="E118" s="14" t="str">
        <f>IF(OR(ISBLANK(B118),ISBLANK(D118))=FALSE,VLOOKUP(C118,'Límites CartaControl'!$A$7:$I$13,9,FALSE),"")</f>
        <v/>
      </c>
      <c r="F118" s="48"/>
      <c r="G118" s="103"/>
      <c r="H118" s="48"/>
      <c r="I118" s="75"/>
    </row>
    <row r="119" spans="1:9" x14ac:dyDescent="0.25">
      <c r="A119" s="43">
        <v>109</v>
      </c>
      <c r="B119" s="78"/>
      <c r="C119" s="48"/>
      <c r="D119" s="48"/>
      <c r="E119" s="14" t="str">
        <f>IF(OR(ISBLANK(B119),ISBLANK(D119))=FALSE,VLOOKUP(C119,'Límites CartaControl'!$A$7:$I$13,9,FALSE),"")</f>
        <v/>
      </c>
      <c r="F119" s="48"/>
      <c r="G119" s="103"/>
      <c r="H119" s="48"/>
      <c r="I119" s="75"/>
    </row>
    <row r="120" spans="1:9" x14ac:dyDescent="0.25">
      <c r="A120" s="43">
        <v>110</v>
      </c>
      <c r="B120" s="78"/>
      <c r="C120" s="48"/>
      <c r="D120" s="48"/>
      <c r="E120" s="14" t="str">
        <f>IF(OR(ISBLANK(B120),ISBLANK(D120))=FALSE,VLOOKUP(C120,'Límites CartaControl'!$A$7:$I$13,9,FALSE),"")</f>
        <v/>
      </c>
      <c r="F120" s="48"/>
      <c r="G120" s="103"/>
      <c r="H120" s="48"/>
      <c r="I120" s="75"/>
    </row>
    <row r="121" spans="1:9" x14ac:dyDescent="0.25">
      <c r="A121" s="43">
        <v>111</v>
      </c>
      <c r="B121" s="78"/>
      <c r="C121" s="48"/>
      <c r="D121" s="48"/>
      <c r="E121" s="14" t="str">
        <f>IF(OR(ISBLANK(B121),ISBLANK(D121))=FALSE,VLOOKUP(C121,'Límites CartaControl'!$A$7:$I$13,9,FALSE),"")</f>
        <v/>
      </c>
      <c r="F121" s="48"/>
      <c r="G121" s="103"/>
      <c r="H121" s="48"/>
      <c r="I121" s="75"/>
    </row>
    <row r="122" spans="1:9" x14ac:dyDescent="0.25">
      <c r="A122" s="43">
        <v>112</v>
      </c>
      <c r="B122" s="78"/>
      <c r="C122" s="48"/>
      <c r="D122" s="48"/>
      <c r="E122" s="14" t="str">
        <f>IF(OR(ISBLANK(B122),ISBLANK(D122))=FALSE,VLOOKUP(C122,'Límites CartaControl'!$A$7:$I$13,9,FALSE),"")</f>
        <v/>
      </c>
      <c r="F122" s="48"/>
      <c r="G122" s="103"/>
      <c r="H122" s="48"/>
      <c r="I122" s="75"/>
    </row>
    <row r="123" spans="1:9" x14ac:dyDescent="0.25">
      <c r="A123" s="43">
        <v>113</v>
      </c>
      <c r="B123" s="78"/>
      <c r="C123" s="48"/>
      <c r="D123" s="48"/>
      <c r="E123" s="14" t="str">
        <f>IF(OR(ISBLANK(B123),ISBLANK(D123))=FALSE,VLOOKUP(C123,'Límites CartaControl'!$A$7:$I$13,9,FALSE),"")</f>
        <v/>
      </c>
      <c r="F123" s="48"/>
      <c r="G123" s="103"/>
      <c r="H123" s="48"/>
      <c r="I123" s="75"/>
    </row>
    <row r="124" spans="1:9" x14ac:dyDescent="0.25">
      <c r="A124" s="43">
        <v>114</v>
      </c>
      <c r="B124" s="78"/>
      <c r="C124" s="48"/>
      <c r="D124" s="48"/>
      <c r="E124" s="14" t="str">
        <f>IF(OR(ISBLANK(B124),ISBLANK(D124))=FALSE,VLOOKUP(C124,'Límites CartaControl'!$A$7:$I$13,9,FALSE),"")</f>
        <v/>
      </c>
      <c r="F124" s="48"/>
      <c r="G124" s="103"/>
      <c r="H124" s="48"/>
      <c r="I124" s="75"/>
    </row>
    <row r="125" spans="1:9" x14ac:dyDescent="0.25">
      <c r="A125" s="43">
        <v>115</v>
      </c>
      <c r="B125" s="78"/>
      <c r="C125" s="48"/>
      <c r="D125" s="48"/>
      <c r="E125" s="14" t="str">
        <f>IF(OR(ISBLANK(B125),ISBLANK(D125))=FALSE,VLOOKUP(C125,'Límites CartaControl'!$A$7:$I$13,9,FALSE),"")</f>
        <v/>
      </c>
      <c r="F125" s="48"/>
      <c r="G125" s="103"/>
      <c r="H125" s="48"/>
      <c r="I125" s="75"/>
    </row>
    <row r="126" spans="1:9" x14ac:dyDescent="0.25">
      <c r="A126" s="43">
        <v>116</v>
      </c>
      <c r="B126" s="78"/>
      <c r="C126" s="48"/>
      <c r="D126" s="48"/>
      <c r="E126" s="14" t="str">
        <f>IF(OR(ISBLANK(B126),ISBLANK(D126))=FALSE,VLOOKUP(C126,'Límites CartaControl'!$A$7:$I$13,9,FALSE),"")</f>
        <v/>
      </c>
      <c r="F126" s="48"/>
      <c r="G126" s="103"/>
      <c r="H126" s="48"/>
      <c r="I126" s="75"/>
    </row>
    <row r="127" spans="1:9" x14ac:dyDescent="0.25">
      <c r="A127" s="43">
        <v>117</v>
      </c>
      <c r="B127" s="78"/>
      <c r="C127" s="48"/>
      <c r="D127" s="48"/>
      <c r="E127" s="14" t="str">
        <f>IF(OR(ISBLANK(B127),ISBLANK(D127))=FALSE,VLOOKUP(C127,'Límites CartaControl'!$A$7:$I$13,9,FALSE),"")</f>
        <v/>
      </c>
      <c r="F127" s="48"/>
      <c r="G127" s="103"/>
      <c r="H127" s="48"/>
      <c r="I127" s="75"/>
    </row>
    <row r="128" spans="1:9" x14ac:dyDescent="0.25">
      <c r="A128" s="43">
        <v>118</v>
      </c>
      <c r="B128" s="78"/>
      <c r="C128" s="48"/>
      <c r="D128" s="48"/>
      <c r="E128" s="14" t="str">
        <f>IF(OR(ISBLANK(B128),ISBLANK(D128))=FALSE,VLOOKUP(C128,'Límites CartaControl'!$A$7:$I$13,9,FALSE),"")</f>
        <v/>
      </c>
      <c r="F128" s="48"/>
      <c r="G128" s="103"/>
      <c r="H128" s="48"/>
      <c r="I128" s="75"/>
    </row>
    <row r="129" spans="1:9" x14ac:dyDescent="0.25">
      <c r="A129" s="43">
        <v>119</v>
      </c>
      <c r="B129" s="78"/>
      <c r="C129" s="48"/>
      <c r="D129" s="48"/>
      <c r="E129" s="14" t="str">
        <f>IF(OR(ISBLANK(B129),ISBLANK(D129))=FALSE,VLOOKUP(C129,'Límites CartaControl'!$A$7:$I$13,9,FALSE),"")</f>
        <v/>
      </c>
      <c r="F129" s="48"/>
      <c r="G129" s="103"/>
      <c r="H129" s="48"/>
      <c r="I129" s="75"/>
    </row>
    <row r="130" spans="1:9" x14ac:dyDescent="0.25">
      <c r="A130" s="43">
        <v>120</v>
      </c>
      <c r="B130" s="78"/>
      <c r="C130" s="48"/>
      <c r="D130" s="48"/>
      <c r="E130" s="14" t="str">
        <f>IF(OR(ISBLANK(B130),ISBLANK(D130))=FALSE,VLOOKUP(C130,'Límites CartaControl'!$A$7:$I$13,9,FALSE),"")</f>
        <v/>
      </c>
      <c r="F130" s="48"/>
      <c r="G130" s="103"/>
      <c r="H130" s="48"/>
      <c r="I130" s="75"/>
    </row>
    <row r="131" spans="1:9" x14ac:dyDescent="0.25">
      <c r="A131" s="43">
        <v>121</v>
      </c>
      <c r="B131" s="78"/>
      <c r="C131" s="48"/>
      <c r="D131" s="48"/>
      <c r="E131" s="14" t="str">
        <f>IF(OR(ISBLANK(B131),ISBLANK(D131))=FALSE,VLOOKUP(C131,'Límites CartaControl'!$A$7:$I$13,9,FALSE),"")</f>
        <v/>
      </c>
      <c r="F131" s="48"/>
      <c r="G131" s="103"/>
      <c r="H131" s="48"/>
      <c r="I131" s="75"/>
    </row>
    <row r="132" spans="1:9" x14ac:dyDescent="0.25">
      <c r="A132" s="43">
        <v>122</v>
      </c>
      <c r="B132" s="78"/>
      <c r="C132" s="48"/>
      <c r="D132" s="48"/>
      <c r="E132" s="14" t="str">
        <f>IF(OR(ISBLANK(B132),ISBLANK(D132))=FALSE,VLOOKUP(C132,'Límites CartaControl'!$A$7:$I$13,9,FALSE),"")</f>
        <v/>
      </c>
      <c r="F132" s="48"/>
      <c r="G132" s="103"/>
      <c r="H132" s="48"/>
      <c r="I132" s="75"/>
    </row>
    <row r="133" spans="1:9" x14ac:dyDescent="0.25">
      <c r="A133" s="43">
        <v>123</v>
      </c>
      <c r="B133" s="78"/>
      <c r="C133" s="48"/>
      <c r="D133" s="48"/>
      <c r="E133" s="14" t="str">
        <f>IF(OR(ISBLANK(B133),ISBLANK(D133))=FALSE,VLOOKUP(C133,'Límites CartaControl'!$A$7:$I$13,9,FALSE),"")</f>
        <v/>
      </c>
      <c r="F133" s="48"/>
      <c r="G133" s="103"/>
      <c r="H133" s="48"/>
      <c r="I133" s="75"/>
    </row>
    <row r="134" spans="1:9" x14ac:dyDescent="0.25">
      <c r="A134" s="43">
        <v>124</v>
      </c>
      <c r="B134" s="78"/>
      <c r="C134" s="48"/>
      <c r="D134" s="48"/>
      <c r="E134" s="14" t="str">
        <f>IF(OR(ISBLANK(B134),ISBLANK(D134))=FALSE,VLOOKUP(C134,'Límites CartaControl'!$A$7:$I$13,9,FALSE),"")</f>
        <v/>
      </c>
      <c r="F134" s="48"/>
      <c r="G134" s="103"/>
      <c r="H134" s="48"/>
      <c r="I134" s="75"/>
    </row>
    <row r="135" spans="1:9" x14ac:dyDescent="0.25">
      <c r="A135" s="43">
        <v>125</v>
      </c>
      <c r="B135" s="78"/>
      <c r="C135" s="48"/>
      <c r="D135" s="48"/>
      <c r="E135" s="14" t="str">
        <f>IF(OR(ISBLANK(B135),ISBLANK(D135))=FALSE,VLOOKUP(C135,'Límites CartaControl'!$A$7:$I$13,9,FALSE),"")</f>
        <v/>
      </c>
      <c r="F135" s="48"/>
      <c r="G135" s="103"/>
      <c r="H135" s="48"/>
      <c r="I135" s="75"/>
    </row>
    <row r="136" spans="1:9" x14ac:dyDescent="0.25">
      <c r="A136" s="43">
        <v>126</v>
      </c>
      <c r="B136" s="78"/>
      <c r="C136" s="48"/>
      <c r="D136" s="48"/>
      <c r="E136" s="14" t="str">
        <f>IF(OR(ISBLANK(B136),ISBLANK(D136))=FALSE,VLOOKUP(C136,'Límites CartaControl'!$A$7:$I$13,9,FALSE),"")</f>
        <v/>
      </c>
      <c r="F136" s="48"/>
      <c r="G136" s="103"/>
      <c r="H136" s="48"/>
      <c r="I136" s="75"/>
    </row>
    <row r="137" spans="1:9" x14ac:dyDescent="0.25">
      <c r="A137" s="43">
        <v>127</v>
      </c>
      <c r="B137" s="78"/>
      <c r="C137" s="48"/>
      <c r="D137" s="48"/>
      <c r="E137" s="14" t="str">
        <f>IF(OR(ISBLANK(B137),ISBLANK(D137))=FALSE,VLOOKUP(C137,'Límites CartaControl'!$A$7:$I$13,9,FALSE),"")</f>
        <v/>
      </c>
      <c r="F137" s="48"/>
      <c r="G137" s="103"/>
      <c r="H137" s="48"/>
      <c r="I137" s="75"/>
    </row>
    <row r="138" spans="1:9" x14ac:dyDescent="0.25">
      <c r="A138" s="43">
        <v>128</v>
      </c>
      <c r="B138" s="78"/>
      <c r="C138" s="48"/>
      <c r="D138" s="48"/>
      <c r="E138" s="14" t="str">
        <f>IF(OR(ISBLANK(B138),ISBLANK(D138))=FALSE,VLOOKUP(C138,'Límites CartaControl'!$A$7:$I$13,9,FALSE),"")</f>
        <v/>
      </c>
      <c r="F138" s="48"/>
      <c r="G138" s="103"/>
      <c r="H138" s="48"/>
      <c r="I138" s="75"/>
    </row>
    <row r="139" spans="1:9" x14ac:dyDescent="0.25">
      <c r="A139" s="43">
        <v>129</v>
      </c>
      <c r="B139" s="78"/>
      <c r="C139" s="48"/>
      <c r="D139" s="48"/>
      <c r="E139" s="14" t="str">
        <f>IF(OR(ISBLANK(B139),ISBLANK(D139))=FALSE,VLOOKUP(C139,'Límites CartaControl'!$A$7:$I$13,9,FALSE),"")</f>
        <v/>
      </c>
      <c r="F139" s="48"/>
      <c r="G139" s="103"/>
      <c r="H139" s="48"/>
      <c r="I139" s="75"/>
    </row>
    <row r="140" spans="1:9" x14ac:dyDescent="0.25">
      <c r="A140" s="43">
        <v>130</v>
      </c>
      <c r="B140" s="78"/>
      <c r="C140" s="48"/>
      <c r="D140" s="48"/>
      <c r="E140" s="14" t="str">
        <f>IF(OR(ISBLANK(B140),ISBLANK(D140))=FALSE,VLOOKUP(C140,'Límites CartaControl'!$A$7:$I$13,9,FALSE),"")</f>
        <v/>
      </c>
      <c r="F140" s="48"/>
      <c r="G140" s="103"/>
      <c r="H140" s="48"/>
      <c r="I140" s="75"/>
    </row>
    <row r="141" spans="1:9" x14ac:dyDescent="0.25">
      <c r="A141" s="43">
        <v>131</v>
      </c>
      <c r="B141" s="78"/>
      <c r="C141" s="48"/>
      <c r="D141" s="48"/>
      <c r="E141" s="14" t="str">
        <f>IF(OR(ISBLANK(B141),ISBLANK(D141))=FALSE,VLOOKUP(C141,'Límites CartaControl'!$A$7:$I$13,9,FALSE),"")</f>
        <v/>
      </c>
      <c r="F141" s="48"/>
      <c r="G141" s="103"/>
      <c r="H141" s="48"/>
      <c r="I141" s="75"/>
    </row>
    <row r="142" spans="1:9" x14ac:dyDescent="0.25">
      <c r="A142" s="43">
        <v>132</v>
      </c>
      <c r="B142" s="78"/>
      <c r="C142" s="48"/>
      <c r="D142" s="48"/>
      <c r="E142" s="14" t="str">
        <f>IF(OR(ISBLANK(B142),ISBLANK(D142))=FALSE,VLOOKUP(C142,'Límites CartaControl'!$A$7:$I$13,9,FALSE),"")</f>
        <v/>
      </c>
      <c r="F142" s="48"/>
      <c r="G142" s="103"/>
      <c r="H142" s="48"/>
      <c r="I142" s="75"/>
    </row>
    <row r="143" spans="1:9" x14ac:dyDescent="0.25">
      <c r="A143" s="43">
        <v>133</v>
      </c>
      <c r="B143" s="78"/>
      <c r="C143" s="48"/>
      <c r="D143" s="48"/>
      <c r="E143" s="14" t="str">
        <f>IF(OR(ISBLANK(B143),ISBLANK(D143))=FALSE,VLOOKUP(C143,'Límites CartaControl'!$A$7:$I$13,9,FALSE),"")</f>
        <v/>
      </c>
      <c r="F143" s="48"/>
      <c r="G143" s="103"/>
      <c r="H143" s="48"/>
      <c r="I143" s="75"/>
    </row>
    <row r="144" spans="1:9" x14ac:dyDescent="0.25">
      <c r="A144" s="43">
        <v>134</v>
      </c>
      <c r="B144" s="78"/>
      <c r="C144" s="48"/>
      <c r="D144" s="48"/>
      <c r="E144" s="14" t="str">
        <f>IF(OR(ISBLANK(B144),ISBLANK(D144))=FALSE,VLOOKUP(C144,'Límites CartaControl'!$A$7:$I$13,9,FALSE),"")</f>
        <v/>
      </c>
      <c r="F144" s="48"/>
      <c r="G144" s="103"/>
      <c r="H144" s="48"/>
      <c r="I144" s="75"/>
    </row>
    <row r="145" spans="1:9" x14ac:dyDescent="0.25">
      <c r="A145" s="43">
        <v>135</v>
      </c>
      <c r="B145" s="78"/>
      <c r="C145" s="48"/>
      <c r="D145" s="48"/>
      <c r="E145" s="14" t="str">
        <f>IF(OR(ISBLANK(B145),ISBLANK(D145))=FALSE,VLOOKUP(C145,'Límites CartaControl'!$A$7:$I$13,9,FALSE),"")</f>
        <v/>
      </c>
      <c r="F145" s="48"/>
      <c r="G145" s="103"/>
      <c r="H145" s="48"/>
      <c r="I145" s="75"/>
    </row>
    <row r="146" spans="1:9" x14ac:dyDescent="0.25">
      <c r="A146" s="43">
        <v>136</v>
      </c>
      <c r="B146" s="78"/>
      <c r="C146" s="48"/>
      <c r="D146" s="48"/>
      <c r="E146" s="14" t="str">
        <f>IF(OR(ISBLANK(B146),ISBLANK(D146))=FALSE,VLOOKUP(C146,'Límites CartaControl'!$A$7:$I$13,9,FALSE),"")</f>
        <v/>
      </c>
      <c r="F146" s="48"/>
      <c r="G146" s="103"/>
      <c r="H146" s="48"/>
      <c r="I146" s="75"/>
    </row>
    <row r="147" spans="1:9" x14ac:dyDescent="0.25">
      <c r="A147" s="43">
        <v>137</v>
      </c>
      <c r="B147" s="78"/>
      <c r="C147" s="48"/>
      <c r="D147" s="48"/>
      <c r="E147" s="14" t="str">
        <f>IF(OR(ISBLANK(B147),ISBLANK(D147))=FALSE,VLOOKUP(C147,'Límites CartaControl'!$A$7:$I$13,9,FALSE),"")</f>
        <v/>
      </c>
      <c r="F147" s="48"/>
      <c r="G147" s="103"/>
      <c r="H147" s="48"/>
      <c r="I147" s="75"/>
    </row>
    <row r="148" spans="1:9" x14ac:dyDescent="0.25">
      <c r="A148" s="43">
        <v>138</v>
      </c>
      <c r="B148" s="78"/>
      <c r="C148" s="48"/>
      <c r="D148" s="48"/>
      <c r="E148" s="14" t="str">
        <f>IF(OR(ISBLANK(B148),ISBLANK(D148))=FALSE,VLOOKUP(C148,'Límites CartaControl'!$A$7:$I$13,9,FALSE),"")</f>
        <v/>
      </c>
      <c r="F148" s="48"/>
      <c r="G148" s="103"/>
      <c r="H148" s="48"/>
      <c r="I148" s="75"/>
    </row>
    <row r="149" spans="1:9" x14ac:dyDescent="0.25">
      <c r="A149" s="43">
        <v>139</v>
      </c>
      <c r="B149" s="78"/>
      <c r="C149" s="48"/>
      <c r="D149" s="48"/>
      <c r="E149" s="14" t="str">
        <f>IF(OR(ISBLANK(B149),ISBLANK(D149))=FALSE,VLOOKUP(C149,'Límites CartaControl'!$A$7:$I$13,9,FALSE),"")</f>
        <v/>
      </c>
      <c r="F149" s="48"/>
      <c r="G149" s="103"/>
      <c r="H149" s="48"/>
      <c r="I149" s="75"/>
    </row>
    <row r="150" spans="1:9" x14ac:dyDescent="0.25">
      <c r="A150" s="43">
        <v>140</v>
      </c>
      <c r="B150" s="78"/>
      <c r="C150" s="48"/>
      <c r="D150" s="48"/>
      <c r="E150" s="14" t="str">
        <f>IF(OR(ISBLANK(B150),ISBLANK(D150))=FALSE,VLOOKUP(C150,'Límites CartaControl'!$A$7:$I$13,9,FALSE),"")</f>
        <v/>
      </c>
      <c r="F150" s="48"/>
      <c r="G150" s="103"/>
      <c r="H150" s="48"/>
      <c r="I150" s="75"/>
    </row>
    <row r="151" spans="1:9" x14ac:dyDescent="0.25">
      <c r="A151" s="43">
        <v>141</v>
      </c>
      <c r="B151" s="78"/>
      <c r="C151" s="48"/>
      <c r="D151" s="48"/>
      <c r="E151" s="14" t="str">
        <f>IF(OR(ISBLANK(B151),ISBLANK(D151))=FALSE,VLOOKUP(C151,'Límites CartaControl'!$A$7:$I$13,9,FALSE),"")</f>
        <v/>
      </c>
      <c r="F151" s="48"/>
      <c r="G151" s="103"/>
      <c r="H151" s="48"/>
      <c r="I151" s="75"/>
    </row>
    <row r="152" spans="1:9" x14ac:dyDescent="0.25">
      <c r="A152" s="43">
        <v>142</v>
      </c>
      <c r="B152" s="78"/>
      <c r="C152" s="48"/>
      <c r="D152" s="48"/>
      <c r="E152" s="14" t="str">
        <f>IF(OR(ISBLANK(B152),ISBLANK(D152))=FALSE,VLOOKUP(C152,'Límites CartaControl'!$A$7:$I$13,9,FALSE),"")</f>
        <v/>
      </c>
      <c r="F152" s="48"/>
      <c r="G152" s="103"/>
      <c r="H152" s="48"/>
      <c r="I152" s="75"/>
    </row>
    <row r="153" spans="1:9" x14ac:dyDescent="0.25">
      <c r="A153" s="43">
        <v>143</v>
      </c>
      <c r="B153" s="78"/>
      <c r="C153" s="48"/>
      <c r="D153" s="48"/>
      <c r="E153" s="14" t="str">
        <f>IF(OR(ISBLANK(B153),ISBLANK(D153))=FALSE,VLOOKUP(C153,'Límites CartaControl'!$A$7:$I$13,9,FALSE),"")</f>
        <v/>
      </c>
      <c r="F153" s="48"/>
      <c r="G153" s="103"/>
      <c r="H153" s="48"/>
      <c r="I153" s="75"/>
    </row>
    <row r="154" spans="1:9" x14ac:dyDescent="0.25">
      <c r="A154" s="43">
        <v>144</v>
      </c>
      <c r="B154" s="78"/>
      <c r="C154" s="48"/>
      <c r="D154" s="48"/>
      <c r="E154" s="14" t="str">
        <f>IF(OR(ISBLANK(B154),ISBLANK(D154))=FALSE,VLOOKUP(C154,'Límites CartaControl'!$A$7:$I$13,9,FALSE),"")</f>
        <v/>
      </c>
      <c r="F154" s="48"/>
      <c r="G154" s="103"/>
      <c r="H154" s="48"/>
      <c r="I154" s="75"/>
    </row>
    <row r="155" spans="1:9" x14ac:dyDescent="0.25">
      <c r="A155" s="43">
        <v>145</v>
      </c>
      <c r="B155" s="78"/>
      <c r="C155" s="48"/>
      <c r="D155" s="48"/>
      <c r="E155" s="14" t="str">
        <f>IF(OR(ISBLANK(B155),ISBLANK(D155))=FALSE,VLOOKUP(C155,'Límites CartaControl'!$A$7:$I$13,9,FALSE),"")</f>
        <v/>
      </c>
      <c r="F155" s="48"/>
      <c r="G155" s="103"/>
      <c r="H155" s="48"/>
      <c r="I155" s="75"/>
    </row>
    <row r="156" spans="1:9" x14ac:dyDescent="0.25">
      <c r="A156" s="43">
        <v>146</v>
      </c>
      <c r="B156" s="78"/>
      <c r="C156" s="48"/>
      <c r="D156" s="48"/>
      <c r="E156" s="14" t="str">
        <f>IF(OR(ISBLANK(B156),ISBLANK(D156))=FALSE,VLOOKUP(C156,'Límites CartaControl'!$A$7:$I$13,9,FALSE),"")</f>
        <v/>
      </c>
      <c r="F156" s="48"/>
      <c r="G156" s="103"/>
      <c r="H156" s="48"/>
      <c r="I156" s="75"/>
    </row>
    <row r="157" spans="1:9" x14ac:dyDescent="0.25">
      <c r="A157" s="43">
        <v>147</v>
      </c>
      <c r="B157" s="78"/>
      <c r="C157" s="48"/>
      <c r="D157" s="48"/>
      <c r="E157" s="14" t="str">
        <f>IF(OR(ISBLANK(B157),ISBLANK(D157))=FALSE,VLOOKUP(C157,'Límites CartaControl'!$A$7:$I$13,9,FALSE),"")</f>
        <v/>
      </c>
      <c r="F157" s="48"/>
      <c r="G157" s="103"/>
      <c r="H157" s="48"/>
      <c r="I157" s="75"/>
    </row>
    <row r="158" spans="1:9" x14ac:dyDescent="0.25">
      <c r="A158" s="43">
        <v>148</v>
      </c>
      <c r="B158" s="78"/>
      <c r="C158" s="48"/>
      <c r="D158" s="48"/>
      <c r="E158" s="14" t="str">
        <f>IF(OR(ISBLANK(B158),ISBLANK(D158))=FALSE,VLOOKUP(C158,'Límites CartaControl'!$A$7:$I$13,9,FALSE),"")</f>
        <v/>
      </c>
      <c r="F158" s="48"/>
      <c r="G158" s="103"/>
      <c r="H158" s="48"/>
      <c r="I158" s="75"/>
    </row>
    <row r="159" spans="1:9" x14ac:dyDescent="0.25">
      <c r="A159" s="43">
        <v>149</v>
      </c>
      <c r="B159" s="78"/>
      <c r="C159" s="48"/>
      <c r="D159" s="48"/>
      <c r="E159" s="14" t="str">
        <f>IF(OR(ISBLANK(B159),ISBLANK(D159))=FALSE,VLOOKUP(C159,'Límites CartaControl'!$A$7:$I$13,9,FALSE),"")</f>
        <v/>
      </c>
      <c r="F159" s="48"/>
      <c r="G159" s="103"/>
      <c r="H159" s="48"/>
      <c r="I159" s="75"/>
    </row>
    <row r="160" spans="1:9" x14ac:dyDescent="0.25">
      <c r="A160" s="43">
        <v>150</v>
      </c>
      <c r="B160" s="78"/>
      <c r="C160" s="48"/>
      <c r="D160" s="48"/>
      <c r="E160" s="14" t="str">
        <f>IF(OR(ISBLANK(B160),ISBLANK(D160))=FALSE,VLOOKUP(C160,'Límites CartaControl'!$A$7:$I$13,9,FALSE),"")</f>
        <v/>
      </c>
      <c r="F160" s="48"/>
      <c r="G160" s="103"/>
      <c r="H160" s="48"/>
      <c r="I160" s="75"/>
    </row>
    <row r="161" spans="1:9" x14ac:dyDescent="0.25">
      <c r="A161" s="43">
        <v>151</v>
      </c>
      <c r="B161" s="78"/>
      <c r="C161" s="48"/>
      <c r="D161" s="48"/>
      <c r="E161" s="14" t="str">
        <f>IF(OR(ISBLANK(B161),ISBLANK(D161))=FALSE,VLOOKUP(C161,'Límites CartaControl'!$A$7:$I$13,9,FALSE),"")</f>
        <v/>
      </c>
      <c r="F161" s="48"/>
      <c r="G161" s="103"/>
      <c r="H161" s="48"/>
      <c r="I161" s="75"/>
    </row>
    <row r="162" spans="1:9" x14ac:dyDescent="0.25">
      <c r="A162" s="43">
        <v>152</v>
      </c>
      <c r="B162" s="78"/>
      <c r="C162" s="48"/>
      <c r="D162" s="48"/>
      <c r="E162" s="14" t="str">
        <f>IF(OR(ISBLANK(B162),ISBLANK(D162))=FALSE,VLOOKUP(C162,'Límites CartaControl'!$A$7:$I$13,9,FALSE),"")</f>
        <v/>
      </c>
      <c r="F162" s="48"/>
      <c r="G162" s="103"/>
      <c r="H162" s="48"/>
      <c r="I162" s="75"/>
    </row>
    <row r="163" spans="1:9" x14ac:dyDescent="0.25">
      <c r="A163" s="43">
        <v>153</v>
      </c>
      <c r="B163" s="78"/>
      <c r="C163" s="48"/>
      <c r="D163" s="48"/>
      <c r="E163" s="14" t="str">
        <f>IF(OR(ISBLANK(B163),ISBLANK(D163))=FALSE,VLOOKUP(C163,'Límites CartaControl'!$A$7:$I$13,9,FALSE),"")</f>
        <v/>
      </c>
      <c r="F163" s="48"/>
      <c r="G163" s="103"/>
      <c r="H163" s="48"/>
      <c r="I163" s="75"/>
    </row>
    <row r="164" spans="1:9" x14ac:dyDescent="0.25">
      <c r="A164" s="43">
        <v>154</v>
      </c>
      <c r="B164" s="78"/>
      <c r="C164" s="48"/>
      <c r="D164" s="48"/>
      <c r="E164" s="14" t="str">
        <f>IF(OR(ISBLANK(B164),ISBLANK(D164))=FALSE,VLOOKUP(C164,'Límites CartaControl'!$A$7:$I$13,9,FALSE),"")</f>
        <v/>
      </c>
      <c r="F164" s="48"/>
      <c r="G164" s="103"/>
      <c r="H164" s="48"/>
      <c r="I164" s="75"/>
    </row>
    <row r="165" spans="1:9" x14ac:dyDescent="0.25">
      <c r="A165" s="43">
        <v>155</v>
      </c>
      <c r="B165" s="78"/>
      <c r="C165" s="48"/>
      <c r="D165" s="48"/>
      <c r="E165" s="14" t="str">
        <f>IF(OR(ISBLANK(B165),ISBLANK(D165))=FALSE,VLOOKUP(C165,'Límites CartaControl'!$A$7:$I$13,9,FALSE),"")</f>
        <v/>
      </c>
      <c r="F165" s="48"/>
      <c r="G165" s="103"/>
      <c r="H165" s="48"/>
      <c r="I165" s="75"/>
    </row>
    <row r="166" spans="1:9" x14ac:dyDescent="0.25">
      <c r="A166" s="43">
        <v>156</v>
      </c>
      <c r="B166" s="78"/>
      <c r="C166" s="48"/>
      <c r="D166" s="48"/>
      <c r="E166" s="14" t="str">
        <f>IF(OR(ISBLANK(B166),ISBLANK(D166))=FALSE,VLOOKUP(C166,'Límites CartaControl'!$A$7:$I$13,9,FALSE),"")</f>
        <v/>
      </c>
      <c r="F166" s="48"/>
      <c r="G166" s="103"/>
      <c r="H166" s="48"/>
      <c r="I166" s="75"/>
    </row>
    <row r="167" spans="1:9" x14ac:dyDescent="0.25">
      <c r="A167" s="43">
        <v>157</v>
      </c>
      <c r="B167" s="78"/>
      <c r="C167" s="48"/>
      <c r="D167" s="48"/>
      <c r="E167" s="14" t="str">
        <f>IF(OR(ISBLANK(B167),ISBLANK(D167))=FALSE,VLOOKUP(C167,'Límites CartaControl'!$A$7:$I$13,9,FALSE),"")</f>
        <v/>
      </c>
      <c r="F167" s="48"/>
      <c r="G167" s="103"/>
      <c r="H167" s="48"/>
      <c r="I167" s="75"/>
    </row>
    <row r="168" spans="1:9" x14ac:dyDescent="0.25">
      <c r="A168" s="43">
        <v>158</v>
      </c>
      <c r="B168" s="78"/>
      <c r="C168" s="48"/>
      <c r="D168" s="48"/>
      <c r="E168" s="14" t="str">
        <f>IF(OR(ISBLANK(B168),ISBLANK(D168))=FALSE,VLOOKUP(C168,'Límites CartaControl'!$A$7:$I$13,9,FALSE),"")</f>
        <v/>
      </c>
      <c r="F168" s="48"/>
      <c r="G168" s="103"/>
      <c r="H168" s="48"/>
      <c r="I168" s="75"/>
    </row>
    <row r="169" spans="1:9" x14ac:dyDescent="0.25">
      <c r="A169" s="43">
        <v>159</v>
      </c>
      <c r="B169" s="78"/>
      <c r="C169" s="48"/>
      <c r="D169" s="48"/>
      <c r="E169" s="14" t="str">
        <f>IF(OR(ISBLANK(B169),ISBLANK(D169))=FALSE,VLOOKUP(C169,'Límites CartaControl'!$A$7:$I$13,9,FALSE),"")</f>
        <v/>
      </c>
      <c r="F169" s="48"/>
      <c r="G169" s="103"/>
      <c r="H169" s="48"/>
      <c r="I169" s="75"/>
    </row>
    <row r="170" spans="1:9" x14ac:dyDescent="0.25">
      <c r="A170" s="43">
        <v>160</v>
      </c>
      <c r="B170" s="78"/>
      <c r="C170" s="48"/>
      <c r="D170" s="48"/>
      <c r="E170" s="14" t="str">
        <f>IF(OR(ISBLANK(B170),ISBLANK(D170))=FALSE,VLOOKUP(C170,'Límites CartaControl'!$A$7:$I$13,9,FALSE),"")</f>
        <v/>
      </c>
      <c r="F170" s="48"/>
      <c r="G170" s="103"/>
      <c r="H170" s="48"/>
      <c r="I170" s="75"/>
    </row>
    <row r="171" spans="1:9" x14ac:dyDescent="0.25">
      <c r="A171" s="43">
        <v>161</v>
      </c>
      <c r="B171" s="78"/>
      <c r="C171" s="48"/>
      <c r="D171" s="48"/>
      <c r="E171" s="14" t="str">
        <f>IF(OR(ISBLANK(B171),ISBLANK(D171))=FALSE,VLOOKUP(C171,'Límites CartaControl'!$A$7:$I$13,9,FALSE),"")</f>
        <v/>
      </c>
      <c r="F171" s="48"/>
      <c r="G171" s="103"/>
      <c r="H171" s="48"/>
      <c r="I171" s="75"/>
    </row>
    <row r="172" spans="1:9" x14ac:dyDescent="0.25">
      <c r="A172" s="43">
        <v>162</v>
      </c>
      <c r="B172" s="78"/>
      <c r="C172" s="48"/>
      <c r="D172" s="48"/>
      <c r="E172" s="14" t="str">
        <f>IF(OR(ISBLANK(B172),ISBLANK(D172))=FALSE,VLOOKUP(C172,'Límites CartaControl'!$A$7:$I$13,9,FALSE),"")</f>
        <v/>
      </c>
      <c r="F172" s="48"/>
      <c r="G172" s="103"/>
      <c r="H172" s="48"/>
      <c r="I172" s="75"/>
    </row>
    <row r="173" spans="1:9" x14ac:dyDescent="0.25">
      <c r="A173" s="43">
        <v>163</v>
      </c>
      <c r="B173" s="78"/>
      <c r="C173" s="48"/>
      <c r="D173" s="48"/>
      <c r="E173" s="14" t="str">
        <f>IF(OR(ISBLANK(B173),ISBLANK(D173))=FALSE,VLOOKUP(C173,'Límites CartaControl'!$A$7:$I$13,9,FALSE),"")</f>
        <v/>
      </c>
      <c r="F173" s="48"/>
      <c r="G173" s="103"/>
      <c r="H173" s="48"/>
      <c r="I173" s="75"/>
    </row>
    <row r="174" spans="1:9" x14ac:dyDescent="0.25">
      <c r="A174" s="43">
        <v>164</v>
      </c>
      <c r="B174" s="78"/>
      <c r="C174" s="48"/>
      <c r="D174" s="48"/>
      <c r="E174" s="14" t="str">
        <f>IF(OR(ISBLANK(B174),ISBLANK(D174))=FALSE,VLOOKUP(C174,'Límites CartaControl'!$A$7:$I$13,9,FALSE),"")</f>
        <v/>
      </c>
      <c r="F174" s="48"/>
      <c r="G174" s="103"/>
      <c r="H174" s="48"/>
      <c r="I174" s="75"/>
    </row>
    <row r="175" spans="1:9" x14ac:dyDescent="0.25">
      <c r="A175" s="43">
        <v>165</v>
      </c>
      <c r="B175" s="78"/>
      <c r="C175" s="48"/>
      <c r="D175" s="48"/>
      <c r="E175" s="14" t="str">
        <f>IF(OR(ISBLANK(B175),ISBLANK(D175))=FALSE,VLOOKUP(C175,'Límites CartaControl'!$A$7:$I$13,9,FALSE),"")</f>
        <v/>
      </c>
      <c r="F175" s="48"/>
      <c r="G175" s="103"/>
      <c r="H175" s="48"/>
      <c r="I175" s="75"/>
    </row>
    <row r="176" spans="1:9" x14ac:dyDescent="0.25">
      <c r="A176" s="43">
        <v>166</v>
      </c>
      <c r="B176" s="78"/>
      <c r="C176" s="48"/>
      <c r="D176" s="48"/>
      <c r="E176" s="14" t="str">
        <f>IF(OR(ISBLANK(B176),ISBLANK(D176))=FALSE,VLOOKUP(C176,'Límites CartaControl'!$A$7:$I$13,9,FALSE),"")</f>
        <v/>
      </c>
      <c r="F176" s="48"/>
      <c r="G176" s="103"/>
      <c r="H176" s="48"/>
      <c r="I176" s="75"/>
    </row>
    <row r="177" spans="1:9" x14ac:dyDescent="0.25">
      <c r="A177" s="43">
        <v>167</v>
      </c>
      <c r="B177" s="78"/>
      <c r="C177" s="48"/>
      <c r="D177" s="48"/>
      <c r="E177" s="14" t="str">
        <f>IF(OR(ISBLANK(B177),ISBLANK(D177))=FALSE,VLOOKUP(C177,'Límites CartaControl'!$A$7:$I$13,9,FALSE),"")</f>
        <v/>
      </c>
      <c r="F177" s="48"/>
      <c r="G177" s="103"/>
      <c r="H177" s="48"/>
      <c r="I177" s="75"/>
    </row>
    <row r="178" spans="1:9" x14ac:dyDescent="0.25">
      <c r="A178" s="43">
        <v>168</v>
      </c>
      <c r="B178" s="78"/>
      <c r="C178" s="48"/>
      <c r="D178" s="48"/>
      <c r="E178" s="14" t="str">
        <f>IF(OR(ISBLANK(B178),ISBLANK(D178))=FALSE,VLOOKUP(C178,'Límites CartaControl'!$A$7:$I$13,9,FALSE),"")</f>
        <v/>
      </c>
      <c r="F178" s="48"/>
      <c r="G178" s="103"/>
      <c r="H178" s="48"/>
      <c r="I178" s="75"/>
    </row>
    <row r="179" spans="1:9" x14ac:dyDescent="0.25">
      <c r="A179" s="43">
        <v>169</v>
      </c>
      <c r="B179" s="78"/>
      <c r="C179" s="48"/>
      <c r="D179" s="48"/>
      <c r="E179" s="14" t="str">
        <f>IF(OR(ISBLANK(B179),ISBLANK(D179))=FALSE,VLOOKUP(C179,'Límites CartaControl'!$A$7:$I$13,9,FALSE),"")</f>
        <v/>
      </c>
      <c r="F179" s="48"/>
      <c r="G179" s="103"/>
      <c r="H179" s="48"/>
      <c r="I179" s="75"/>
    </row>
    <row r="180" spans="1:9" x14ac:dyDescent="0.25">
      <c r="A180" s="43">
        <v>170</v>
      </c>
      <c r="B180" s="78"/>
      <c r="C180" s="48"/>
      <c r="D180" s="48"/>
      <c r="E180" s="14" t="str">
        <f>IF(OR(ISBLANK(B180),ISBLANK(D180))=FALSE,VLOOKUP(C180,'Límites CartaControl'!$A$7:$I$13,9,FALSE),"")</f>
        <v/>
      </c>
      <c r="F180" s="48"/>
      <c r="G180" s="103"/>
      <c r="H180" s="48"/>
      <c r="I180" s="75"/>
    </row>
    <row r="181" spans="1:9" x14ac:dyDescent="0.25">
      <c r="A181" s="43">
        <v>171</v>
      </c>
      <c r="B181" s="78"/>
      <c r="C181" s="48"/>
      <c r="D181" s="48"/>
      <c r="E181" s="14" t="str">
        <f>IF(OR(ISBLANK(B181),ISBLANK(D181))=FALSE,VLOOKUP(C181,'Límites CartaControl'!$A$7:$I$13,9,FALSE),"")</f>
        <v/>
      </c>
      <c r="F181" s="48"/>
      <c r="G181" s="103"/>
      <c r="H181" s="48"/>
      <c r="I181" s="75"/>
    </row>
    <row r="182" spans="1:9" x14ac:dyDescent="0.25">
      <c r="A182" s="43">
        <v>172</v>
      </c>
      <c r="B182" s="78"/>
      <c r="C182" s="48"/>
      <c r="D182" s="48"/>
      <c r="E182" s="14" t="str">
        <f>IF(OR(ISBLANK(B182),ISBLANK(D182))=FALSE,VLOOKUP(C182,'Límites CartaControl'!$A$7:$I$13,9,FALSE),"")</f>
        <v/>
      </c>
      <c r="F182" s="48"/>
      <c r="G182" s="103"/>
      <c r="H182" s="48"/>
      <c r="I182" s="75"/>
    </row>
    <row r="183" spans="1:9" x14ac:dyDescent="0.25">
      <c r="A183" s="43">
        <v>173</v>
      </c>
      <c r="B183" s="78"/>
      <c r="C183" s="48"/>
      <c r="D183" s="48"/>
      <c r="E183" s="14" t="str">
        <f>IF(OR(ISBLANK(B183),ISBLANK(D183))=FALSE,VLOOKUP(C183,'Límites CartaControl'!$A$7:$I$13,9,FALSE),"")</f>
        <v/>
      </c>
      <c r="F183" s="48"/>
      <c r="G183" s="103"/>
      <c r="H183" s="48"/>
      <c r="I183" s="75"/>
    </row>
    <row r="184" spans="1:9" x14ac:dyDescent="0.25">
      <c r="A184" s="43">
        <v>174</v>
      </c>
      <c r="B184" s="78"/>
      <c r="C184" s="48"/>
      <c r="D184" s="48"/>
      <c r="E184" s="14" t="str">
        <f>IF(OR(ISBLANK(B184),ISBLANK(D184))=FALSE,VLOOKUP(C184,'Límites CartaControl'!$A$7:$I$13,9,FALSE),"")</f>
        <v/>
      </c>
      <c r="F184" s="48"/>
      <c r="G184" s="103"/>
      <c r="H184" s="48"/>
      <c r="I184" s="75"/>
    </row>
    <row r="185" spans="1:9" x14ac:dyDescent="0.25">
      <c r="A185" s="43">
        <v>175</v>
      </c>
      <c r="B185" s="78"/>
      <c r="C185" s="48"/>
      <c r="D185" s="48"/>
      <c r="E185" s="14" t="str">
        <f>IF(OR(ISBLANK(B185),ISBLANK(D185))=FALSE,VLOOKUP(C185,'Límites CartaControl'!$A$7:$I$13,9,FALSE),"")</f>
        <v/>
      </c>
      <c r="F185" s="48"/>
      <c r="G185" s="103"/>
      <c r="H185" s="48"/>
      <c r="I185" s="75"/>
    </row>
    <row r="186" spans="1:9" x14ac:dyDescent="0.25">
      <c r="A186" s="43">
        <v>176</v>
      </c>
      <c r="B186" s="78"/>
      <c r="C186" s="48"/>
      <c r="D186" s="48"/>
      <c r="E186" s="14" t="str">
        <f>IF(OR(ISBLANK(B186),ISBLANK(D186))=FALSE,VLOOKUP(C186,'Límites CartaControl'!$A$7:$I$13,9,FALSE),"")</f>
        <v/>
      </c>
      <c r="F186" s="48"/>
      <c r="G186" s="103"/>
      <c r="H186" s="48"/>
      <c r="I186" s="75"/>
    </row>
    <row r="187" spans="1:9" x14ac:dyDescent="0.25">
      <c r="A187" s="43">
        <v>177</v>
      </c>
      <c r="B187" s="78"/>
      <c r="C187" s="48"/>
      <c r="D187" s="48"/>
      <c r="E187" s="14" t="str">
        <f>IF(OR(ISBLANK(B187),ISBLANK(D187))=FALSE,VLOOKUP(C187,'Límites CartaControl'!$A$7:$I$13,9,FALSE),"")</f>
        <v/>
      </c>
      <c r="F187" s="48"/>
      <c r="G187" s="103"/>
      <c r="H187" s="48"/>
      <c r="I187" s="75"/>
    </row>
    <row r="188" spans="1:9" x14ac:dyDescent="0.25">
      <c r="A188" s="43">
        <v>178</v>
      </c>
      <c r="B188" s="78"/>
      <c r="C188" s="48"/>
      <c r="D188" s="48"/>
      <c r="E188" s="14" t="str">
        <f>IF(OR(ISBLANK(B188),ISBLANK(D188))=FALSE,VLOOKUP(C188,'Límites CartaControl'!$A$7:$I$13,9,FALSE),"")</f>
        <v/>
      </c>
      <c r="F188" s="48"/>
      <c r="G188" s="103"/>
      <c r="H188" s="48"/>
      <c r="I188" s="75"/>
    </row>
    <row r="189" spans="1:9" x14ac:dyDescent="0.25">
      <c r="A189" s="43">
        <v>179</v>
      </c>
      <c r="B189" s="78"/>
      <c r="C189" s="48"/>
      <c r="D189" s="48"/>
      <c r="E189" s="14" t="str">
        <f>IF(OR(ISBLANK(B189),ISBLANK(D189))=FALSE,VLOOKUP(C189,'Límites CartaControl'!$A$7:$I$13,9,FALSE),"")</f>
        <v/>
      </c>
      <c r="F189" s="48"/>
      <c r="G189" s="103"/>
      <c r="H189" s="48"/>
      <c r="I189" s="75"/>
    </row>
    <row r="190" spans="1:9" x14ac:dyDescent="0.25">
      <c r="A190" s="43">
        <v>180</v>
      </c>
      <c r="B190" s="78"/>
      <c r="C190" s="48"/>
      <c r="D190" s="48"/>
      <c r="E190" s="14" t="str">
        <f>IF(OR(ISBLANK(B190),ISBLANK(D190))=FALSE,VLOOKUP(C190,'Límites CartaControl'!$A$7:$I$13,9,FALSE),"")</f>
        <v/>
      </c>
      <c r="F190" s="48"/>
      <c r="G190" s="103"/>
      <c r="H190" s="48"/>
      <c r="I190" s="75"/>
    </row>
    <row r="191" spans="1:9" x14ac:dyDescent="0.25">
      <c r="A191" s="43">
        <v>181</v>
      </c>
      <c r="B191" s="78"/>
      <c r="C191" s="48"/>
      <c r="D191" s="48"/>
      <c r="E191" s="14" t="str">
        <f>IF(OR(ISBLANK(B191),ISBLANK(D191))=FALSE,VLOOKUP(C191,'Límites CartaControl'!$A$7:$I$13,9,FALSE),"")</f>
        <v/>
      </c>
      <c r="F191" s="48"/>
      <c r="G191" s="103"/>
      <c r="H191" s="48"/>
      <c r="I191" s="75"/>
    </row>
    <row r="192" spans="1:9" x14ac:dyDescent="0.25">
      <c r="A192" s="43">
        <v>182</v>
      </c>
      <c r="B192" s="78"/>
      <c r="C192" s="48"/>
      <c r="D192" s="48"/>
      <c r="E192" s="14" t="str">
        <f>IF(OR(ISBLANK(B192),ISBLANK(D192))=FALSE,VLOOKUP(C192,'Límites CartaControl'!$A$7:$I$13,9,FALSE),"")</f>
        <v/>
      </c>
      <c r="F192" s="48"/>
      <c r="G192" s="103"/>
      <c r="H192" s="48"/>
      <c r="I192" s="75"/>
    </row>
    <row r="193" spans="1:9" x14ac:dyDescent="0.25">
      <c r="A193" s="43">
        <v>183</v>
      </c>
      <c r="B193" s="78"/>
      <c r="C193" s="48"/>
      <c r="D193" s="48"/>
      <c r="E193" s="14" t="str">
        <f>IF(OR(ISBLANK(B193),ISBLANK(D193))=FALSE,VLOOKUP(C193,'Límites CartaControl'!$A$7:$I$13,9,FALSE),"")</f>
        <v/>
      </c>
      <c r="F193" s="48"/>
      <c r="G193" s="103"/>
      <c r="H193" s="48"/>
      <c r="I193" s="75"/>
    </row>
    <row r="194" spans="1:9" x14ac:dyDescent="0.25">
      <c r="A194" s="43">
        <v>184</v>
      </c>
      <c r="B194" s="78"/>
      <c r="C194" s="48"/>
      <c r="D194" s="48"/>
      <c r="E194" s="14" t="str">
        <f>IF(OR(ISBLANK(B194),ISBLANK(D194))=FALSE,VLOOKUP(C194,'Límites CartaControl'!$A$7:$I$13,9,FALSE),"")</f>
        <v/>
      </c>
      <c r="F194" s="48"/>
      <c r="G194" s="103"/>
      <c r="H194" s="48"/>
      <c r="I194" s="75"/>
    </row>
    <row r="195" spans="1:9" x14ac:dyDescent="0.25">
      <c r="A195" s="43">
        <v>185</v>
      </c>
      <c r="B195" s="78"/>
      <c r="C195" s="48"/>
      <c r="D195" s="48"/>
      <c r="E195" s="14" t="str">
        <f>IF(OR(ISBLANK(B195),ISBLANK(D195))=FALSE,VLOOKUP(C195,'Límites CartaControl'!$A$7:$I$13,9,FALSE),"")</f>
        <v/>
      </c>
      <c r="F195" s="48"/>
      <c r="G195" s="103"/>
      <c r="H195" s="48"/>
      <c r="I195" s="75"/>
    </row>
    <row r="196" spans="1:9" x14ac:dyDescent="0.25">
      <c r="A196" s="43">
        <v>186</v>
      </c>
      <c r="B196" s="78"/>
      <c r="C196" s="48"/>
      <c r="D196" s="48"/>
      <c r="E196" s="14" t="str">
        <f>IF(OR(ISBLANK(B196),ISBLANK(D196))=FALSE,VLOOKUP(C196,'Límites CartaControl'!$A$7:$I$13,9,FALSE),"")</f>
        <v/>
      </c>
      <c r="F196" s="48"/>
      <c r="G196" s="103"/>
      <c r="H196" s="48"/>
      <c r="I196" s="75"/>
    </row>
    <row r="197" spans="1:9" x14ac:dyDescent="0.25">
      <c r="A197" s="43">
        <v>187</v>
      </c>
      <c r="B197" s="78"/>
      <c r="C197" s="48"/>
      <c r="D197" s="48"/>
      <c r="E197" s="14" t="str">
        <f>IF(OR(ISBLANK(B197),ISBLANK(D197))=FALSE,VLOOKUP(C197,'Límites CartaControl'!$A$7:$I$13,9,FALSE),"")</f>
        <v/>
      </c>
      <c r="F197" s="48"/>
      <c r="G197" s="103"/>
      <c r="H197" s="48"/>
      <c r="I197" s="75"/>
    </row>
    <row r="198" spans="1:9" x14ac:dyDescent="0.25">
      <c r="A198" s="43">
        <v>188</v>
      </c>
      <c r="B198" s="78"/>
      <c r="C198" s="48"/>
      <c r="D198" s="48"/>
      <c r="E198" s="14" t="str">
        <f>IF(OR(ISBLANK(B198),ISBLANK(D198))=FALSE,VLOOKUP(C198,'Límites CartaControl'!$A$7:$I$13,9,FALSE),"")</f>
        <v/>
      </c>
      <c r="F198" s="48"/>
      <c r="G198" s="103"/>
      <c r="H198" s="48"/>
      <c r="I198" s="75"/>
    </row>
    <row r="199" spans="1:9" x14ac:dyDescent="0.25">
      <c r="A199" s="43">
        <v>189</v>
      </c>
      <c r="B199" s="78"/>
      <c r="C199" s="48"/>
      <c r="D199" s="48"/>
      <c r="E199" s="14" t="str">
        <f>IF(OR(ISBLANK(B199),ISBLANK(D199))=FALSE,VLOOKUP(C199,'Límites CartaControl'!$A$7:$I$13,9,FALSE),"")</f>
        <v/>
      </c>
      <c r="F199" s="48"/>
      <c r="G199" s="103"/>
      <c r="H199" s="48"/>
      <c r="I199" s="75"/>
    </row>
    <row r="200" spans="1:9" x14ac:dyDescent="0.25">
      <c r="A200" s="43">
        <v>190</v>
      </c>
      <c r="B200" s="78"/>
      <c r="C200" s="48"/>
      <c r="D200" s="48"/>
      <c r="E200" s="14" t="str">
        <f>IF(OR(ISBLANK(B200),ISBLANK(D200))=FALSE,VLOOKUP(C200,'Límites CartaControl'!$A$7:$I$13,9,FALSE),"")</f>
        <v/>
      </c>
      <c r="F200" s="48"/>
      <c r="G200" s="103"/>
      <c r="H200" s="48"/>
      <c r="I200" s="75"/>
    </row>
    <row r="201" spans="1:9" x14ac:dyDescent="0.25">
      <c r="A201" s="43">
        <v>191</v>
      </c>
      <c r="B201" s="78"/>
      <c r="C201" s="48"/>
      <c r="D201" s="48"/>
      <c r="E201" s="14" t="str">
        <f>IF(OR(ISBLANK(B201),ISBLANK(D201))=FALSE,VLOOKUP(C201,'Límites CartaControl'!$A$7:$I$13,9,FALSE),"")</f>
        <v/>
      </c>
      <c r="F201" s="48"/>
      <c r="G201" s="103"/>
      <c r="H201" s="48"/>
      <c r="I201" s="75"/>
    </row>
    <row r="202" spans="1:9" x14ac:dyDescent="0.25">
      <c r="A202" s="43">
        <v>192</v>
      </c>
      <c r="B202" s="78"/>
      <c r="C202" s="48"/>
      <c r="D202" s="48"/>
      <c r="E202" s="14" t="str">
        <f>IF(OR(ISBLANK(B202),ISBLANK(D202))=FALSE,VLOOKUP(C202,'Límites CartaControl'!$A$7:$I$13,9,FALSE),"")</f>
        <v/>
      </c>
      <c r="F202" s="48"/>
      <c r="G202" s="103"/>
      <c r="H202" s="48"/>
      <c r="I202" s="75"/>
    </row>
    <row r="203" spans="1:9" x14ac:dyDescent="0.25">
      <c r="A203" s="43">
        <v>193</v>
      </c>
      <c r="B203" s="78"/>
      <c r="C203" s="48"/>
      <c r="D203" s="48"/>
      <c r="E203" s="14" t="str">
        <f>IF(OR(ISBLANK(B203),ISBLANK(D203))=FALSE,VLOOKUP(C203,'Límites CartaControl'!$A$7:$I$13,9,FALSE),"")</f>
        <v/>
      </c>
      <c r="F203" s="48"/>
      <c r="G203" s="103"/>
      <c r="H203" s="48"/>
      <c r="I203" s="75"/>
    </row>
    <row r="204" spans="1:9" x14ac:dyDescent="0.25">
      <c r="A204" s="43">
        <v>194</v>
      </c>
      <c r="B204" s="78"/>
      <c r="C204" s="48"/>
      <c r="D204" s="48"/>
      <c r="E204" s="14" t="str">
        <f>IF(OR(ISBLANK(B204),ISBLANK(D204))=FALSE,VLOOKUP(C204,'Límites CartaControl'!$A$7:$I$13,9,FALSE),"")</f>
        <v/>
      </c>
      <c r="F204" s="48"/>
      <c r="G204" s="103"/>
      <c r="H204" s="48"/>
      <c r="I204" s="75"/>
    </row>
    <row r="205" spans="1:9" x14ac:dyDescent="0.25">
      <c r="A205" s="43">
        <v>195</v>
      </c>
      <c r="B205" s="78"/>
      <c r="C205" s="48"/>
      <c r="D205" s="48"/>
      <c r="E205" s="14" t="str">
        <f>IF(OR(ISBLANK(B205),ISBLANK(D205))=FALSE,VLOOKUP(C205,'Límites CartaControl'!$A$7:$I$13,9,FALSE),"")</f>
        <v/>
      </c>
      <c r="F205" s="48"/>
      <c r="G205" s="103"/>
      <c r="H205" s="48"/>
      <c r="I205" s="75"/>
    </row>
    <row r="206" spans="1:9" x14ac:dyDescent="0.25">
      <c r="A206" s="43">
        <v>196</v>
      </c>
      <c r="B206" s="78"/>
      <c r="C206" s="48"/>
      <c r="D206" s="48"/>
      <c r="E206" s="14" t="str">
        <f>IF(OR(ISBLANK(B206),ISBLANK(D206))=FALSE,VLOOKUP(C206,'Límites CartaControl'!$A$7:$I$13,9,FALSE),"")</f>
        <v/>
      </c>
      <c r="F206" s="48"/>
      <c r="G206" s="103"/>
      <c r="H206" s="48"/>
      <c r="I206" s="75"/>
    </row>
    <row r="207" spans="1:9" x14ac:dyDescent="0.25">
      <c r="A207" s="43">
        <v>197</v>
      </c>
      <c r="B207" s="78"/>
      <c r="C207" s="48"/>
      <c r="D207" s="48"/>
      <c r="E207" s="14" t="str">
        <f>IF(OR(ISBLANK(B207),ISBLANK(D207))=FALSE,VLOOKUP(C207,'Límites CartaControl'!$A$7:$I$13,9,FALSE),"")</f>
        <v/>
      </c>
      <c r="F207" s="48"/>
      <c r="G207" s="103"/>
      <c r="H207" s="48"/>
      <c r="I207" s="75"/>
    </row>
    <row r="208" spans="1:9" x14ac:dyDescent="0.25">
      <c r="A208" s="43">
        <v>198</v>
      </c>
      <c r="B208" s="78"/>
      <c r="C208" s="48"/>
      <c r="D208" s="48"/>
      <c r="E208" s="14" t="str">
        <f>IF(OR(ISBLANK(B208),ISBLANK(D208))=FALSE,VLOOKUP(C208,'Límites CartaControl'!$A$7:$I$13,9,FALSE),"")</f>
        <v/>
      </c>
      <c r="F208" s="48"/>
      <c r="G208" s="103"/>
      <c r="H208" s="48"/>
      <c r="I208" s="75"/>
    </row>
    <row r="209" spans="1:9" x14ac:dyDescent="0.25">
      <c r="A209" s="43">
        <v>199</v>
      </c>
      <c r="B209" s="78"/>
      <c r="C209" s="48"/>
      <c r="D209" s="48"/>
      <c r="E209" s="14" t="str">
        <f>IF(OR(ISBLANK(B209),ISBLANK(D209))=FALSE,VLOOKUP(C209,'Límites CartaControl'!$A$7:$I$13,9,FALSE),"")</f>
        <v/>
      </c>
      <c r="F209" s="48"/>
      <c r="G209" s="103"/>
      <c r="H209" s="48"/>
      <c r="I209" s="75"/>
    </row>
    <row r="210" spans="1:9" x14ac:dyDescent="0.25">
      <c r="A210" s="43">
        <v>200</v>
      </c>
      <c r="B210" s="78"/>
      <c r="C210" s="48"/>
      <c r="D210" s="48"/>
      <c r="E210" s="14" t="str">
        <f>IF(OR(ISBLANK(B210),ISBLANK(D210))=FALSE,VLOOKUP(C210,'Límites CartaControl'!$A$7:$I$13,9,FALSE),"")</f>
        <v/>
      </c>
      <c r="F210" s="48"/>
      <c r="G210" s="103"/>
      <c r="H210" s="48"/>
      <c r="I210" s="75"/>
    </row>
    <row r="211" spans="1:9" x14ac:dyDescent="0.25">
      <c r="A211" s="43">
        <v>201</v>
      </c>
      <c r="B211" s="78"/>
      <c r="C211" s="48"/>
      <c r="D211" s="48"/>
      <c r="E211" s="14" t="str">
        <f>IF(OR(ISBLANK(B211),ISBLANK(D211))=FALSE,VLOOKUP(C211,'Límites CartaControl'!$A$7:$I$13,9,FALSE),"")</f>
        <v/>
      </c>
      <c r="F211" s="48"/>
      <c r="G211" s="103"/>
      <c r="H211" s="48"/>
      <c r="I211" s="75"/>
    </row>
    <row r="212" spans="1:9" x14ac:dyDescent="0.25">
      <c r="A212" s="43">
        <v>202</v>
      </c>
      <c r="B212" s="78"/>
      <c r="C212" s="48"/>
      <c r="D212" s="48"/>
      <c r="E212" s="14" t="str">
        <f>IF(OR(ISBLANK(B212),ISBLANK(D212))=FALSE,VLOOKUP(C212,'Límites CartaControl'!$A$7:$I$13,9,FALSE),"")</f>
        <v/>
      </c>
      <c r="F212" s="48"/>
      <c r="G212" s="103"/>
      <c r="H212" s="48"/>
      <c r="I212" s="75"/>
    </row>
    <row r="213" spans="1:9" x14ac:dyDescent="0.25">
      <c r="A213" s="43">
        <v>203</v>
      </c>
      <c r="B213" s="78"/>
      <c r="C213" s="48"/>
      <c r="D213" s="48"/>
      <c r="E213" s="14" t="str">
        <f>IF(OR(ISBLANK(B213),ISBLANK(D213))=FALSE,VLOOKUP(C213,'Límites CartaControl'!$A$7:$I$13,9,FALSE),"")</f>
        <v/>
      </c>
      <c r="F213" s="48"/>
      <c r="G213" s="103"/>
      <c r="H213" s="48"/>
      <c r="I213" s="75"/>
    </row>
    <row r="214" spans="1:9" x14ac:dyDescent="0.25">
      <c r="A214" s="43">
        <v>204</v>
      </c>
      <c r="B214" s="78"/>
      <c r="C214" s="48"/>
      <c r="D214" s="48"/>
      <c r="E214" s="14" t="str">
        <f>IF(OR(ISBLANK(B214),ISBLANK(D214))=FALSE,VLOOKUP(C214,'Límites CartaControl'!$A$7:$I$13,9,FALSE),"")</f>
        <v/>
      </c>
      <c r="F214" s="48"/>
      <c r="G214" s="103"/>
      <c r="H214" s="48"/>
      <c r="I214" s="75"/>
    </row>
    <row r="215" spans="1:9" x14ac:dyDescent="0.25">
      <c r="A215" s="43">
        <v>205</v>
      </c>
      <c r="B215" s="78"/>
      <c r="C215" s="48"/>
      <c r="D215" s="48"/>
      <c r="E215" s="14" t="str">
        <f>IF(OR(ISBLANK(B215),ISBLANK(D215))=FALSE,VLOOKUP(C215,'Límites CartaControl'!$A$7:$I$13,9,FALSE),"")</f>
        <v/>
      </c>
      <c r="F215" s="48"/>
      <c r="G215" s="103"/>
      <c r="H215" s="48"/>
      <c r="I215" s="75"/>
    </row>
    <row r="216" spans="1:9" x14ac:dyDescent="0.25">
      <c r="A216" s="43">
        <v>206</v>
      </c>
      <c r="B216" s="78"/>
      <c r="C216" s="48"/>
      <c r="D216" s="48"/>
      <c r="E216" s="14" t="str">
        <f>IF(OR(ISBLANK(B216),ISBLANK(D216))=FALSE,VLOOKUP(C216,'Límites CartaControl'!$A$7:$I$13,9,FALSE),"")</f>
        <v/>
      </c>
      <c r="F216" s="48"/>
      <c r="G216" s="103"/>
      <c r="H216" s="48"/>
      <c r="I216" s="75"/>
    </row>
    <row r="217" spans="1:9" x14ac:dyDescent="0.25">
      <c r="A217" s="43">
        <v>207</v>
      </c>
      <c r="B217" s="78"/>
      <c r="C217" s="48"/>
      <c r="D217" s="48"/>
      <c r="E217" s="14" t="str">
        <f>IF(OR(ISBLANK(B217),ISBLANK(D217))=FALSE,VLOOKUP(C217,'Límites CartaControl'!$A$7:$I$13,9,FALSE),"")</f>
        <v/>
      </c>
      <c r="F217" s="48"/>
      <c r="G217" s="103"/>
      <c r="H217" s="48"/>
      <c r="I217" s="75"/>
    </row>
    <row r="218" spans="1:9" x14ac:dyDescent="0.25">
      <c r="A218" s="43">
        <v>208</v>
      </c>
      <c r="B218" s="78"/>
      <c r="C218" s="48"/>
      <c r="D218" s="48"/>
      <c r="E218" s="14" t="str">
        <f>IF(OR(ISBLANK(B218),ISBLANK(D218))=FALSE,VLOOKUP(C218,'Límites CartaControl'!$A$7:$I$13,9,FALSE),"")</f>
        <v/>
      </c>
      <c r="F218" s="48"/>
      <c r="G218" s="103"/>
      <c r="H218" s="48"/>
      <c r="I218" s="75"/>
    </row>
    <row r="219" spans="1:9" x14ac:dyDescent="0.25">
      <c r="A219" s="43">
        <v>209</v>
      </c>
      <c r="B219" s="78"/>
      <c r="C219" s="48"/>
      <c r="D219" s="48"/>
      <c r="E219" s="14" t="str">
        <f>IF(OR(ISBLANK(B219),ISBLANK(D219))=FALSE,VLOOKUP(C219,'Límites CartaControl'!$A$7:$I$13,9,FALSE),"")</f>
        <v/>
      </c>
      <c r="F219" s="48"/>
      <c r="G219" s="103"/>
      <c r="H219" s="48"/>
      <c r="I219" s="75"/>
    </row>
    <row r="220" spans="1:9" x14ac:dyDescent="0.25">
      <c r="A220" s="43">
        <v>210</v>
      </c>
      <c r="B220" s="78"/>
      <c r="C220" s="48"/>
      <c r="D220" s="48"/>
      <c r="E220" s="14" t="str">
        <f>IF(OR(ISBLANK(B220),ISBLANK(D220))=FALSE,VLOOKUP(C220,'Límites CartaControl'!$A$7:$I$13,9,FALSE),"")</f>
        <v/>
      </c>
      <c r="F220" s="48"/>
      <c r="G220" s="103"/>
      <c r="H220" s="48"/>
      <c r="I220" s="75"/>
    </row>
    <row r="221" spans="1:9" x14ac:dyDescent="0.25">
      <c r="A221" s="43">
        <v>211</v>
      </c>
      <c r="B221" s="78"/>
      <c r="C221" s="48"/>
      <c r="D221" s="48"/>
      <c r="E221" s="14" t="str">
        <f>IF(OR(ISBLANK(B221),ISBLANK(D221))=FALSE,VLOOKUP(C221,'Límites CartaControl'!$A$7:$I$13,9,FALSE),"")</f>
        <v/>
      </c>
      <c r="F221" s="48"/>
      <c r="G221" s="103"/>
      <c r="H221" s="48"/>
      <c r="I221" s="75"/>
    </row>
    <row r="222" spans="1:9" x14ac:dyDescent="0.25">
      <c r="A222" s="43">
        <v>212</v>
      </c>
      <c r="B222" s="78"/>
      <c r="C222" s="48"/>
      <c r="D222" s="48"/>
      <c r="E222" s="14" t="str">
        <f>IF(OR(ISBLANK(B222),ISBLANK(D222))=FALSE,VLOOKUP(C222,'Límites CartaControl'!$A$7:$I$13,9,FALSE),"")</f>
        <v/>
      </c>
      <c r="F222" s="48"/>
      <c r="G222" s="103"/>
      <c r="H222" s="48"/>
      <c r="I222" s="75"/>
    </row>
    <row r="223" spans="1:9" x14ac:dyDescent="0.25">
      <c r="A223" s="43">
        <v>213</v>
      </c>
      <c r="B223" s="78"/>
      <c r="C223" s="48"/>
      <c r="D223" s="48"/>
      <c r="E223" s="14" t="str">
        <f>IF(OR(ISBLANK(B223),ISBLANK(D223))=FALSE,VLOOKUP(C223,'Límites CartaControl'!$A$7:$I$13,9,FALSE),"")</f>
        <v/>
      </c>
      <c r="F223" s="48"/>
      <c r="G223" s="103"/>
      <c r="H223" s="48"/>
      <c r="I223" s="75"/>
    </row>
    <row r="224" spans="1:9" x14ac:dyDescent="0.25">
      <c r="A224" s="43">
        <v>214</v>
      </c>
      <c r="B224" s="78"/>
      <c r="C224" s="48"/>
      <c r="D224" s="48"/>
      <c r="E224" s="14" t="str">
        <f>IF(OR(ISBLANK(B224),ISBLANK(D224))=FALSE,VLOOKUP(C224,'Límites CartaControl'!$A$7:$I$13,9,FALSE),"")</f>
        <v/>
      </c>
      <c r="F224" s="48"/>
      <c r="G224" s="103"/>
      <c r="H224" s="48"/>
      <c r="I224" s="75"/>
    </row>
    <row r="225" spans="1:9" x14ac:dyDescent="0.25">
      <c r="A225" s="43">
        <v>215</v>
      </c>
      <c r="B225" s="78"/>
      <c r="C225" s="48"/>
      <c r="D225" s="48"/>
      <c r="E225" s="14" t="str">
        <f>IF(OR(ISBLANK(B225),ISBLANK(D225))=FALSE,VLOOKUP(C225,'Límites CartaControl'!$A$7:$I$13,9,FALSE),"")</f>
        <v/>
      </c>
      <c r="F225" s="48"/>
      <c r="G225" s="103"/>
      <c r="H225" s="48"/>
      <c r="I225" s="75"/>
    </row>
    <row r="226" spans="1:9" x14ac:dyDescent="0.25">
      <c r="A226" s="43">
        <v>216</v>
      </c>
      <c r="B226" s="78"/>
      <c r="C226" s="48"/>
      <c r="D226" s="48"/>
      <c r="E226" s="14" t="str">
        <f>IF(OR(ISBLANK(B226),ISBLANK(D226))=FALSE,VLOOKUP(C226,'Límites CartaControl'!$A$7:$I$13,9,FALSE),"")</f>
        <v/>
      </c>
      <c r="F226" s="48"/>
      <c r="G226" s="103"/>
      <c r="H226" s="48"/>
      <c r="I226" s="75"/>
    </row>
    <row r="227" spans="1:9" x14ac:dyDescent="0.25">
      <c r="A227" s="43">
        <v>217</v>
      </c>
      <c r="B227" s="78"/>
      <c r="C227" s="48"/>
      <c r="D227" s="48"/>
      <c r="E227" s="14" t="str">
        <f>IF(OR(ISBLANK(B227),ISBLANK(D227))=FALSE,VLOOKUP(C227,'Límites CartaControl'!$A$7:$I$13,9,FALSE),"")</f>
        <v/>
      </c>
      <c r="F227" s="48"/>
      <c r="G227" s="103"/>
      <c r="H227" s="48"/>
      <c r="I227" s="75"/>
    </row>
    <row r="228" spans="1:9" x14ac:dyDescent="0.25">
      <c r="A228" s="43">
        <v>218</v>
      </c>
      <c r="B228" s="78"/>
      <c r="C228" s="48"/>
      <c r="D228" s="48"/>
      <c r="E228" s="14" t="str">
        <f>IF(OR(ISBLANK(B228),ISBLANK(D228))=FALSE,VLOOKUP(C228,'Límites CartaControl'!$A$7:$I$13,9,FALSE),"")</f>
        <v/>
      </c>
      <c r="F228" s="48"/>
      <c r="G228" s="103"/>
      <c r="H228" s="48"/>
      <c r="I228" s="75"/>
    </row>
    <row r="229" spans="1:9" x14ac:dyDescent="0.25">
      <c r="A229" s="43">
        <v>219</v>
      </c>
      <c r="B229" s="78"/>
      <c r="C229" s="48"/>
      <c r="D229" s="48"/>
      <c r="E229" s="14" t="str">
        <f>IF(OR(ISBLANK(B229),ISBLANK(D229))=FALSE,VLOOKUP(C229,'Límites CartaControl'!$A$7:$I$13,9,FALSE),"")</f>
        <v/>
      </c>
      <c r="F229" s="48"/>
      <c r="G229" s="103"/>
      <c r="H229" s="48"/>
      <c r="I229" s="75"/>
    </row>
    <row r="230" spans="1:9" x14ac:dyDescent="0.25">
      <c r="A230" s="43">
        <v>220</v>
      </c>
      <c r="B230" s="78"/>
      <c r="C230" s="48"/>
      <c r="D230" s="48"/>
      <c r="E230" s="14" t="str">
        <f>IF(OR(ISBLANK(B230),ISBLANK(D230))=FALSE,VLOOKUP(C230,'Límites CartaControl'!$A$7:$I$13,9,FALSE),"")</f>
        <v/>
      </c>
      <c r="F230" s="48"/>
      <c r="G230" s="103"/>
      <c r="H230" s="48"/>
      <c r="I230" s="75"/>
    </row>
    <row r="231" spans="1:9" x14ac:dyDescent="0.25">
      <c r="A231" s="43">
        <v>221</v>
      </c>
      <c r="B231" s="78"/>
      <c r="C231" s="48"/>
      <c r="D231" s="48"/>
      <c r="E231" s="14" t="str">
        <f>IF(OR(ISBLANK(B231),ISBLANK(D231))=FALSE,VLOOKUP(C231,'Límites CartaControl'!$A$7:$I$13,9,FALSE),"")</f>
        <v/>
      </c>
      <c r="F231" s="48"/>
      <c r="G231" s="103"/>
      <c r="H231" s="48"/>
      <c r="I231" s="75"/>
    </row>
    <row r="232" spans="1:9" x14ac:dyDescent="0.25">
      <c r="A232" s="43">
        <v>222</v>
      </c>
      <c r="B232" s="78"/>
      <c r="C232" s="48"/>
      <c r="D232" s="48"/>
      <c r="E232" s="14" t="str">
        <f>IF(OR(ISBLANK(B232),ISBLANK(D232))=FALSE,VLOOKUP(C232,'Límites CartaControl'!$A$7:$I$13,9,FALSE),"")</f>
        <v/>
      </c>
      <c r="F232" s="48"/>
      <c r="G232" s="103"/>
      <c r="H232" s="48"/>
      <c r="I232" s="75"/>
    </row>
    <row r="233" spans="1:9" x14ac:dyDescent="0.25">
      <c r="A233" s="43">
        <v>223</v>
      </c>
      <c r="B233" s="78"/>
      <c r="C233" s="48"/>
      <c r="D233" s="48"/>
      <c r="E233" s="14" t="str">
        <f>IF(OR(ISBLANK(B233),ISBLANK(D233))=FALSE,VLOOKUP(C233,'Límites CartaControl'!$A$7:$I$13,9,FALSE),"")</f>
        <v/>
      </c>
      <c r="F233" s="48"/>
      <c r="G233" s="103"/>
      <c r="H233" s="48"/>
      <c r="I233" s="75"/>
    </row>
    <row r="234" spans="1:9" x14ac:dyDescent="0.25">
      <c r="A234" s="43">
        <v>224</v>
      </c>
      <c r="B234" s="78"/>
      <c r="C234" s="48"/>
      <c r="D234" s="48"/>
      <c r="E234" s="14" t="str">
        <f>IF(OR(ISBLANK(B234),ISBLANK(D234))=FALSE,VLOOKUP(C234,'Límites CartaControl'!$A$7:$I$13,9,FALSE),"")</f>
        <v/>
      </c>
      <c r="F234" s="48"/>
      <c r="G234" s="103"/>
      <c r="H234" s="48"/>
      <c r="I234" s="75"/>
    </row>
    <row r="235" spans="1:9" x14ac:dyDescent="0.25">
      <c r="A235" s="43">
        <v>225</v>
      </c>
      <c r="B235" s="78"/>
      <c r="C235" s="48"/>
      <c r="D235" s="48"/>
      <c r="E235" s="14" t="str">
        <f>IF(OR(ISBLANK(B235),ISBLANK(D235))=FALSE,VLOOKUP(C235,'Límites CartaControl'!$A$7:$I$13,9,FALSE),"")</f>
        <v/>
      </c>
      <c r="F235" s="48"/>
      <c r="G235" s="103"/>
      <c r="H235" s="48"/>
      <c r="I235" s="75"/>
    </row>
    <row r="236" spans="1:9" x14ac:dyDescent="0.25">
      <c r="A236" s="43">
        <v>226</v>
      </c>
      <c r="B236" s="78"/>
      <c r="C236" s="48"/>
      <c r="D236" s="48"/>
      <c r="E236" s="14" t="str">
        <f>IF(OR(ISBLANK(B236),ISBLANK(D236))=FALSE,VLOOKUP(C236,'Límites CartaControl'!$A$7:$I$13,9,FALSE),"")</f>
        <v/>
      </c>
      <c r="F236" s="48"/>
      <c r="G236" s="103"/>
      <c r="H236" s="48"/>
      <c r="I236" s="75"/>
    </row>
    <row r="237" spans="1:9" x14ac:dyDescent="0.25">
      <c r="A237" s="43">
        <v>227</v>
      </c>
      <c r="B237" s="78"/>
      <c r="C237" s="48"/>
      <c r="D237" s="48"/>
      <c r="E237" s="14" t="str">
        <f>IF(OR(ISBLANK(B237),ISBLANK(D237))=FALSE,VLOOKUP(C237,'Límites CartaControl'!$A$7:$I$13,9,FALSE),"")</f>
        <v/>
      </c>
      <c r="F237" s="48"/>
      <c r="G237" s="103"/>
      <c r="H237" s="48"/>
      <c r="I237" s="75"/>
    </row>
    <row r="238" spans="1:9" x14ac:dyDescent="0.25">
      <c r="A238" s="43">
        <v>228</v>
      </c>
      <c r="B238" s="78"/>
      <c r="C238" s="48"/>
      <c r="D238" s="48"/>
      <c r="E238" s="14" t="str">
        <f>IF(OR(ISBLANK(B238),ISBLANK(D238))=FALSE,VLOOKUP(C238,'Límites CartaControl'!$A$7:$I$13,9,FALSE),"")</f>
        <v/>
      </c>
      <c r="F238" s="48"/>
      <c r="G238" s="103"/>
      <c r="H238" s="48"/>
      <c r="I238" s="75"/>
    </row>
    <row r="239" spans="1:9" x14ac:dyDescent="0.25">
      <c r="A239" s="43">
        <v>229</v>
      </c>
      <c r="B239" s="78"/>
      <c r="C239" s="48"/>
      <c r="D239" s="48"/>
      <c r="E239" s="14" t="str">
        <f>IF(OR(ISBLANK(B239),ISBLANK(D239))=FALSE,VLOOKUP(C239,'Límites CartaControl'!$A$7:$I$13,9,FALSE),"")</f>
        <v/>
      </c>
      <c r="F239" s="48"/>
      <c r="G239" s="103"/>
      <c r="H239" s="48"/>
      <c r="I239" s="75"/>
    </row>
    <row r="240" spans="1:9" x14ac:dyDescent="0.25">
      <c r="A240" s="43">
        <v>230</v>
      </c>
      <c r="B240" s="78"/>
      <c r="C240" s="48"/>
      <c r="D240" s="48"/>
      <c r="E240" s="14" t="str">
        <f>IF(OR(ISBLANK(B240),ISBLANK(D240))=FALSE,VLOOKUP(C240,'Límites CartaControl'!$A$7:$I$13,9,FALSE),"")</f>
        <v/>
      </c>
      <c r="F240" s="48"/>
      <c r="G240" s="103"/>
      <c r="H240" s="48"/>
      <c r="I240" s="75"/>
    </row>
    <row r="241" spans="1:9" x14ac:dyDescent="0.25">
      <c r="A241" s="43">
        <v>231</v>
      </c>
      <c r="B241" s="78"/>
      <c r="C241" s="48"/>
      <c r="D241" s="48"/>
      <c r="E241" s="14" t="str">
        <f>IF(OR(ISBLANK(B241),ISBLANK(D241))=FALSE,VLOOKUP(C241,'Límites CartaControl'!$A$7:$I$13,9,FALSE),"")</f>
        <v/>
      </c>
      <c r="F241" s="48"/>
      <c r="G241" s="103"/>
      <c r="H241" s="48"/>
      <c r="I241" s="75"/>
    </row>
    <row r="242" spans="1:9" x14ac:dyDescent="0.25">
      <c r="A242" s="43">
        <v>232</v>
      </c>
      <c r="B242" s="78"/>
      <c r="C242" s="48"/>
      <c r="D242" s="48"/>
      <c r="E242" s="14" t="str">
        <f>IF(OR(ISBLANK(B242),ISBLANK(D242))=FALSE,VLOOKUP(C242,'Límites CartaControl'!$A$7:$I$13,9,FALSE),"")</f>
        <v/>
      </c>
      <c r="F242" s="48"/>
      <c r="G242" s="103"/>
      <c r="H242" s="48"/>
      <c r="I242" s="75"/>
    </row>
    <row r="243" spans="1:9" x14ac:dyDescent="0.25">
      <c r="A243" s="43">
        <v>233</v>
      </c>
      <c r="B243" s="78"/>
      <c r="C243" s="48"/>
      <c r="D243" s="48"/>
      <c r="E243" s="14" t="str">
        <f>IF(OR(ISBLANK(B243),ISBLANK(D243))=FALSE,VLOOKUP(C243,'Límites CartaControl'!$A$7:$I$13,9,FALSE),"")</f>
        <v/>
      </c>
      <c r="F243" s="48"/>
      <c r="G243" s="103"/>
      <c r="H243" s="48"/>
      <c r="I243" s="75"/>
    </row>
    <row r="244" spans="1:9" x14ac:dyDescent="0.25">
      <c r="A244" s="43">
        <v>234</v>
      </c>
      <c r="B244" s="78"/>
      <c r="C244" s="48"/>
      <c r="D244" s="48"/>
      <c r="E244" s="14" t="str">
        <f>IF(OR(ISBLANK(B244),ISBLANK(D244))=FALSE,VLOOKUP(C244,'Límites CartaControl'!$A$7:$I$13,9,FALSE),"")</f>
        <v/>
      </c>
      <c r="F244" s="48"/>
      <c r="G244" s="103"/>
      <c r="H244" s="48"/>
      <c r="I244" s="75"/>
    </row>
    <row r="245" spans="1:9" x14ac:dyDescent="0.25">
      <c r="A245" s="43">
        <v>235</v>
      </c>
      <c r="B245" s="78"/>
      <c r="C245" s="48"/>
      <c r="D245" s="48"/>
      <c r="E245" s="14" t="str">
        <f>IF(OR(ISBLANK(B245),ISBLANK(D245))=FALSE,VLOOKUP(C245,'Límites CartaControl'!$A$7:$I$13,9,FALSE),"")</f>
        <v/>
      </c>
      <c r="F245" s="48"/>
      <c r="G245" s="103"/>
      <c r="H245" s="48"/>
      <c r="I245" s="75"/>
    </row>
    <row r="246" spans="1:9" x14ac:dyDescent="0.25">
      <c r="A246" s="43">
        <v>236</v>
      </c>
      <c r="B246" s="78"/>
      <c r="C246" s="48"/>
      <c r="D246" s="48"/>
      <c r="E246" s="14" t="str">
        <f>IF(OR(ISBLANK(B246),ISBLANK(D246))=FALSE,VLOOKUP(C246,'Límites CartaControl'!$A$7:$I$13,9,FALSE),"")</f>
        <v/>
      </c>
      <c r="F246" s="48"/>
      <c r="G246" s="103"/>
      <c r="H246" s="48"/>
      <c r="I246" s="75"/>
    </row>
    <row r="247" spans="1:9" x14ac:dyDescent="0.25">
      <c r="A247" s="43">
        <v>237</v>
      </c>
      <c r="B247" s="78"/>
      <c r="C247" s="48"/>
      <c r="D247" s="48"/>
      <c r="E247" s="14" t="str">
        <f>IF(OR(ISBLANK(B247),ISBLANK(D247))=FALSE,VLOOKUP(C247,'Límites CartaControl'!$A$7:$I$13,9,FALSE),"")</f>
        <v/>
      </c>
      <c r="F247" s="48"/>
      <c r="G247" s="103"/>
      <c r="H247" s="48"/>
      <c r="I247" s="75"/>
    </row>
    <row r="248" spans="1:9" x14ac:dyDescent="0.25">
      <c r="A248" s="43">
        <v>238</v>
      </c>
      <c r="B248" s="78"/>
      <c r="C248" s="48"/>
      <c r="D248" s="48"/>
      <c r="E248" s="14" t="str">
        <f>IF(OR(ISBLANK(B248),ISBLANK(D248))=FALSE,VLOOKUP(C248,'Límites CartaControl'!$A$7:$I$13,9,FALSE),"")</f>
        <v/>
      </c>
      <c r="F248" s="48"/>
      <c r="G248" s="103"/>
      <c r="H248" s="48"/>
      <c r="I248" s="75"/>
    </row>
    <row r="249" spans="1:9" x14ac:dyDescent="0.25">
      <c r="A249" s="43">
        <v>239</v>
      </c>
      <c r="B249" s="78"/>
      <c r="C249" s="48"/>
      <c r="D249" s="48"/>
      <c r="E249" s="14" t="str">
        <f>IF(OR(ISBLANK(B249),ISBLANK(D249))=FALSE,VLOOKUP(C249,'Límites CartaControl'!$A$7:$I$13,9,FALSE),"")</f>
        <v/>
      </c>
      <c r="F249" s="48"/>
      <c r="G249" s="103"/>
      <c r="H249" s="48"/>
      <c r="I249" s="75"/>
    </row>
    <row r="250" spans="1:9" x14ac:dyDescent="0.25">
      <c r="A250" s="43">
        <v>240</v>
      </c>
      <c r="B250" s="78"/>
      <c r="C250" s="48"/>
      <c r="D250" s="48"/>
      <c r="E250" s="14" t="str">
        <f>IF(OR(ISBLANK(B250),ISBLANK(D250))=FALSE,VLOOKUP(C250,'Límites CartaControl'!$A$7:$I$13,9,FALSE),"")</f>
        <v/>
      </c>
      <c r="F250" s="48"/>
      <c r="G250" s="103"/>
      <c r="H250" s="48"/>
      <c r="I250" s="75"/>
    </row>
    <row r="251" spans="1:9" x14ac:dyDescent="0.25">
      <c r="A251" s="43">
        <v>241</v>
      </c>
      <c r="B251" s="78"/>
      <c r="C251" s="48"/>
      <c r="D251" s="48"/>
      <c r="E251" s="14" t="str">
        <f>IF(OR(ISBLANK(B251),ISBLANK(D251))=FALSE,VLOOKUP(C251,'Límites CartaControl'!$A$7:$I$13,9,FALSE),"")</f>
        <v/>
      </c>
      <c r="F251" s="48"/>
      <c r="G251" s="103"/>
      <c r="H251" s="48"/>
      <c r="I251" s="75"/>
    </row>
    <row r="252" spans="1:9" x14ac:dyDescent="0.25">
      <c r="A252" s="43">
        <v>242</v>
      </c>
      <c r="B252" s="78"/>
      <c r="C252" s="48"/>
      <c r="D252" s="48"/>
      <c r="E252" s="14" t="str">
        <f>IF(OR(ISBLANK(B252),ISBLANK(D252))=FALSE,VLOOKUP(C252,'Límites CartaControl'!$A$7:$I$13,9,FALSE),"")</f>
        <v/>
      </c>
      <c r="F252" s="48"/>
      <c r="G252" s="103"/>
      <c r="H252" s="48"/>
      <c r="I252" s="75"/>
    </row>
    <row r="253" spans="1:9" x14ac:dyDescent="0.25">
      <c r="A253" s="43">
        <v>243</v>
      </c>
      <c r="B253" s="78"/>
      <c r="C253" s="48"/>
      <c r="D253" s="48"/>
      <c r="E253" s="14" t="str">
        <f>IF(OR(ISBLANK(B253),ISBLANK(D253))=FALSE,VLOOKUP(C253,'Límites CartaControl'!$A$7:$I$13,9,FALSE),"")</f>
        <v/>
      </c>
      <c r="F253" s="48"/>
      <c r="G253" s="103"/>
      <c r="H253" s="48"/>
      <c r="I253" s="75"/>
    </row>
    <row r="254" spans="1:9" x14ac:dyDescent="0.25">
      <c r="A254" s="43">
        <v>244</v>
      </c>
      <c r="B254" s="78"/>
      <c r="C254" s="48"/>
      <c r="D254" s="48"/>
      <c r="E254" s="14" t="str">
        <f>IF(OR(ISBLANK(B254),ISBLANK(D254))=FALSE,VLOOKUP(C254,'Límites CartaControl'!$A$7:$I$13,9,FALSE),"")</f>
        <v/>
      </c>
      <c r="F254" s="48"/>
      <c r="G254" s="103"/>
      <c r="H254" s="48"/>
      <c r="I254" s="75"/>
    </row>
    <row r="255" spans="1:9" x14ac:dyDescent="0.25">
      <c r="A255" s="43">
        <v>245</v>
      </c>
      <c r="B255" s="78"/>
      <c r="C255" s="48"/>
      <c r="D255" s="48"/>
      <c r="E255" s="14" t="str">
        <f>IF(OR(ISBLANK(B255),ISBLANK(D255))=FALSE,VLOOKUP(C255,'Límites CartaControl'!$A$7:$I$13,9,FALSE),"")</f>
        <v/>
      </c>
      <c r="F255" s="48"/>
      <c r="G255" s="103"/>
      <c r="H255" s="48"/>
      <c r="I255" s="75"/>
    </row>
    <row r="256" spans="1:9" x14ac:dyDescent="0.25">
      <c r="A256" s="43">
        <v>246</v>
      </c>
      <c r="B256" s="78"/>
      <c r="C256" s="48"/>
      <c r="D256" s="48"/>
      <c r="E256" s="14" t="str">
        <f>IF(OR(ISBLANK(B256),ISBLANK(D256))=FALSE,VLOOKUP(C256,'Límites CartaControl'!$A$7:$I$13,9,FALSE),"")</f>
        <v/>
      </c>
      <c r="F256" s="48"/>
      <c r="G256" s="103"/>
      <c r="H256" s="48"/>
      <c r="I256" s="75"/>
    </row>
    <row r="257" spans="1:9" x14ac:dyDescent="0.25">
      <c r="A257" s="43">
        <v>247</v>
      </c>
      <c r="B257" s="78"/>
      <c r="C257" s="48"/>
      <c r="D257" s="48"/>
      <c r="E257" s="14" t="str">
        <f>IF(OR(ISBLANK(B257),ISBLANK(D257))=FALSE,VLOOKUP(C257,'Límites CartaControl'!$A$7:$I$13,9,FALSE),"")</f>
        <v/>
      </c>
      <c r="F257" s="48"/>
      <c r="G257" s="103"/>
      <c r="H257" s="48"/>
      <c r="I257" s="75"/>
    </row>
    <row r="258" spans="1:9" x14ac:dyDescent="0.25">
      <c r="A258" s="43">
        <v>248</v>
      </c>
      <c r="B258" s="78"/>
      <c r="C258" s="48"/>
      <c r="D258" s="48"/>
      <c r="E258" s="14" t="str">
        <f>IF(OR(ISBLANK(B258),ISBLANK(D258))=FALSE,VLOOKUP(C258,'Límites CartaControl'!$A$7:$I$13,9,FALSE),"")</f>
        <v/>
      </c>
      <c r="F258" s="48"/>
      <c r="G258" s="103"/>
      <c r="H258" s="48"/>
      <c r="I258" s="75"/>
    </row>
    <row r="259" spans="1:9" x14ac:dyDescent="0.25">
      <c r="A259" s="43">
        <v>249</v>
      </c>
      <c r="B259" s="78"/>
      <c r="C259" s="48"/>
      <c r="D259" s="48"/>
      <c r="E259" s="14" t="str">
        <f>IF(OR(ISBLANK(B259),ISBLANK(D259))=FALSE,VLOOKUP(C259,'Límites CartaControl'!$A$7:$I$13,9,FALSE),"")</f>
        <v/>
      </c>
      <c r="F259" s="48"/>
      <c r="G259" s="103"/>
      <c r="H259" s="48"/>
      <c r="I259" s="75"/>
    </row>
    <row r="260" spans="1:9" x14ac:dyDescent="0.25">
      <c r="A260" s="43">
        <v>250</v>
      </c>
      <c r="B260" s="78"/>
      <c r="C260" s="48"/>
      <c r="D260" s="48"/>
      <c r="E260" s="14" t="str">
        <f>IF(OR(ISBLANK(B260),ISBLANK(D260))=FALSE,VLOOKUP(C260,'Límites CartaControl'!$A$7:$I$13,9,FALSE),"")</f>
        <v/>
      </c>
      <c r="F260" s="48"/>
      <c r="G260" s="103"/>
      <c r="H260" s="48"/>
      <c r="I260" s="75"/>
    </row>
    <row r="261" spans="1:9" x14ac:dyDescent="0.25">
      <c r="A261" s="43">
        <v>251</v>
      </c>
      <c r="B261" s="78"/>
      <c r="C261" s="48"/>
      <c r="D261" s="48"/>
      <c r="E261" s="14" t="str">
        <f>IF(OR(ISBLANK(B261),ISBLANK(D261))=FALSE,VLOOKUP(C261,'Límites CartaControl'!$A$7:$I$13,9,FALSE),"")</f>
        <v/>
      </c>
      <c r="F261" s="48"/>
      <c r="G261" s="103"/>
      <c r="H261" s="48"/>
      <c r="I261" s="75"/>
    </row>
    <row r="262" spans="1:9" x14ac:dyDescent="0.25">
      <c r="A262" s="43">
        <v>252</v>
      </c>
      <c r="B262" s="78"/>
      <c r="C262" s="48"/>
      <c r="D262" s="48"/>
      <c r="E262" s="14" t="str">
        <f>IF(OR(ISBLANK(B262),ISBLANK(D262))=FALSE,VLOOKUP(C262,'Límites CartaControl'!$A$7:$I$13,9,FALSE),"")</f>
        <v/>
      </c>
      <c r="F262" s="48"/>
      <c r="G262" s="103"/>
      <c r="H262" s="48"/>
      <c r="I262" s="75"/>
    </row>
    <row r="263" spans="1:9" x14ac:dyDescent="0.25">
      <c r="A263" s="43">
        <v>253</v>
      </c>
      <c r="B263" s="78"/>
      <c r="C263" s="48"/>
      <c r="D263" s="48"/>
      <c r="E263" s="14" t="str">
        <f>IF(OR(ISBLANK(B263),ISBLANK(D263))=FALSE,VLOOKUP(C263,'Límites CartaControl'!$A$7:$I$13,9,FALSE),"")</f>
        <v/>
      </c>
      <c r="F263" s="48"/>
      <c r="G263" s="103"/>
      <c r="H263" s="48"/>
      <c r="I263" s="75"/>
    </row>
    <row r="264" spans="1:9" x14ac:dyDescent="0.25">
      <c r="A264" s="43">
        <v>254</v>
      </c>
      <c r="B264" s="78"/>
      <c r="C264" s="48"/>
      <c r="D264" s="48"/>
      <c r="E264" s="14" t="str">
        <f>IF(OR(ISBLANK(B264),ISBLANK(D264))=FALSE,VLOOKUP(C264,'Límites CartaControl'!$A$7:$I$13,9,FALSE),"")</f>
        <v/>
      </c>
      <c r="F264" s="48"/>
      <c r="G264" s="103"/>
      <c r="H264" s="48"/>
      <c r="I264" s="75"/>
    </row>
    <row r="265" spans="1:9" x14ac:dyDescent="0.25">
      <c r="A265" s="43">
        <v>255</v>
      </c>
      <c r="B265" s="78"/>
      <c r="C265" s="48"/>
      <c r="D265" s="48"/>
      <c r="E265" s="14" t="str">
        <f>IF(OR(ISBLANK(B265),ISBLANK(D265))=FALSE,VLOOKUP(C265,'Límites CartaControl'!$A$7:$I$13,9,FALSE),"")</f>
        <v/>
      </c>
      <c r="F265" s="48"/>
      <c r="G265" s="103"/>
      <c r="H265" s="48"/>
      <c r="I265" s="75"/>
    </row>
    <row r="266" spans="1:9" x14ac:dyDescent="0.25">
      <c r="A266" s="43">
        <v>256</v>
      </c>
      <c r="B266" s="78"/>
      <c r="C266" s="48"/>
      <c r="D266" s="48"/>
      <c r="E266" s="14" t="str">
        <f>IF(OR(ISBLANK(B266),ISBLANK(D266))=FALSE,VLOOKUP(C266,'Límites CartaControl'!$A$7:$I$13,9,FALSE),"")</f>
        <v/>
      </c>
      <c r="F266" s="48"/>
      <c r="G266" s="103"/>
      <c r="H266" s="48"/>
      <c r="I266" s="75"/>
    </row>
    <row r="267" spans="1:9" x14ac:dyDescent="0.25">
      <c r="A267" s="43">
        <v>257</v>
      </c>
      <c r="B267" s="78"/>
      <c r="C267" s="48"/>
      <c r="D267" s="48"/>
      <c r="E267" s="14" t="str">
        <f>IF(OR(ISBLANK(B267),ISBLANK(D267))=FALSE,VLOOKUP(C267,'Límites CartaControl'!$A$7:$I$13,9,FALSE),"")</f>
        <v/>
      </c>
      <c r="F267" s="48"/>
      <c r="G267" s="103"/>
      <c r="H267" s="48"/>
      <c r="I267" s="75"/>
    </row>
    <row r="268" spans="1:9" x14ac:dyDescent="0.25">
      <c r="A268" s="43">
        <v>258</v>
      </c>
      <c r="B268" s="78"/>
      <c r="C268" s="48"/>
      <c r="D268" s="48"/>
      <c r="E268" s="14" t="str">
        <f>IF(OR(ISBLANK(B268),ISBLANK(D268))=FALSE,VLOOKUP(C268,'Límites CartaControl'!$A$7:$I$13,9,FALSE),"")</f>
        <v/>
      </c>
      <c r="F268" s="48"/>
      <c r="G268" s="103"/>
      <c r="H268" s="48"/>
      <c r="I268" s="75"/>
    </row>
    <row r="269" spans="1:9" x14ac:dyDescent="0.25">
      <c r="A269" s="43">
        <v>259</v>
      </c>
      <c r="B269" s="78"/>
      <c r="C269" s="48"/>
      <c r="D269" s="48"/>
      <c r="E269" s="14" t="str">
        <f>IF(OR(ISBLANK(B269),ISBLANK(D269))=FALSE,VLOOKUP(C269,'Límites CartaControl'!$A$7:$I$13,9,FALSE),"")</f>
        <v/>
      </c>
      <c r="F269" s="48"/>
      <c r="G269" s="103"/>
      <c r="H269" s="48"/>
      <c r="I269" s="75"/>
    </row>
    <row r="270" spans="1:9" x14ac:dyDescent="0.25">
      <c r="A270" s="43">
        <v>260</v>
      </c>
      <c r="B270" s="78"/>
      <c r="C270" s="48"/>
      <c r="D270" s="48"/>
      <c r="E270" s="14" t="str">
        <f>IF(OR(ISBLANK(B270),ISBLANK(D270))=FALSE,VLOOKUP(C270,'Límites CartaControl'!$A$7:$I$13,9,FALSE),"")</f>
        <v/>
      </c>
      <c r="F270" s="48"/>
      <c r="G270" s="103"/>
      <c r="H270" s="48"/>
      <c r="I270" s="75"/>
    </row>
    <row r="271" spans="1:9" x14ac:dyDescent="0.25">
      <c r="A271" s="43">
        <v>261</v>
      </c>
      <c r="B271" s="78"/>
      <c r="C271" s="48"/>
      <c r="D271" s="48"/>
      <c r="E271" s="14" t="str">
        <f>IF(OR(ISBLANK(B271),ISBLANK(D271))=FALSE,VLOOKUP(C271,'Límites CartaControl'!$A$7:$I$13,9,FALSE),"")</f>
        <v/>
      </c>
      <c r="F271" s="48"/>
      <c r="G271" s="103"/>
      <c r="H271" s="48"/>
      <c r="I271" s="75"/>
    </row>
    <row r="272" spans="1:9" x14ac:dyDescent="0.25">
      <c r="A272" s="43">
        <v>262</v>
      </c>
      <c r="B272" s="78"/>
      <c r="C272" s="48"/>
      <c r="D272" s="48"/>
      <c r="E272" s="14" t="str">
        <f>IF(OR(ISBLANK(B272),ISBLANK(D272))=FALSE,VLOOKUP(C272,'Límites CartaControl'!$A$7:$I$13,9,FALSE),"")</f>
        <v/>
      </c>
      <c r="F272" s="48"/>
      <c r="G272" s="103"/>
      <c r="H272" s="48"/>
      <c r="I272" s="75"/>
    </row>
    <row r="273" spans="1:9" x14ac:dyDescent="0.25">
      <c r="A273" s="43">
        <v>263</v>
      </c>
      <c r="B273" s="78"/>
      <c r="C273" s="48"/>
      <c r="D273" s="48"/>
      <c r="E273" s="14" t="str">
        <f>IF(OR(ISBLANK(B273),ISBLANK(D273))=FALSE,VLOOKUP(C273,'Límites CartaControl'!$A$7:$I$13,9,FALSE),"")</f>
        <v/>
      </c>
      <c r="F273" s="48"/>
      <c r="G273" s="103"/>
      <c r="H273" s="48"/>
      <c r="I273" s="75"/>
    </row>
    <row r="274" spans="1:9" x14ac:dyDescent="0.25">
      <c r="A274" s="43">
        <v>264</v>
      </c>
      <c r="B274" s="78"/>
      <c r="C274" s="48"/>
      <c r="D274" s="48"/>
      <c r="E274" s="14" t="str">
        <f>IF(OR(ISBLANK(B274),ISBLANK(D274))=FALSE,VLOOKUP(C274,'Límites CartaControl'!$A$7:$I$13,9,FALSE),"")</f>
        <v/>
      </c>
      <c r="F274" s="48"/>
      <c r="G274" s="103"/>
      <c r="H274" s="48"/>
      <c r="I274" s="75"/>
    </row>
    <row r="275" spans="1:9" x14ac:dyDescent="0.25">
      <c r="A275" s="43">
        <v>265</v>
      </c>
      <c r="B275" s="78"/>
      <c r="C275" s="48"/>
      <c r="D275" s="48"/>
      <c r="E275" s="14" t="str">
        <f>IF(OR(ISBLANK(B275),ISBLANK(D275))=FALSE,VLOOKUP(C275,'Límites CartaControl'!$A$7:$I$13,9,FALSE),"")</f>
        <v/>
      </c>
      <c r="F275" s="48"/>
      <c r="G275" s="103"/>
      <c r="H275" s="48"/>
      <c r="I275" s="75"/>
    </row>
    <row r="276" spans="1:9" x14ac:dyDescent="0.25">
      <c r="A276" s="43">
        <v>266</v>
      </c>
      <c r="B276" s="78"/>
      <c r="C276" s="48"/>
      <c r="D276" s="48"/>
      <c r="E276" s="14" t="str">
        <f>IF(OR(ISBLANK(B276),ISBLANK(D276))=FALSE,VLOOKUP(C276,'Límites CartaControl'!$A$7:$I$13,9,FALSE),"")</f>
        <v/>
      </c>
      <c r="F276" s="48"/>
      <c r="G276" s="103"/>
      <c r="H276" s="48"/>
      <c r="I276" s="75"/>
    </row>
    <row r="277" spans="1:9" x14ac:dyDescent="0.25">
      <c r="A277" s="43">
        <v>267</v>
      </c>
      <c r="B277" s="78"/>
      <c r="C277" s="48"/>
      <c r="D277" s="48"/>
      <c r="E277" s="14" t="str">
        <f>IF(OR(ISBLANK(B277),ISBLANK(D277))=FALSE,VLOOKUP(C277,'Límites CartaControl'!$A$7:$I$13,9,FALSE),"")</f>
        <v/>
      </c>
      <c r="F277" s="48"/>
      <c r="G277" s="103"/>
      <c r="H277" s="48"/>
      <c r="I277" s="75"/>
    </row>
    <row r="278" spans="1:9" x14ac:dyDescent="0.25">
      <c r="A278" s="43">
        <v>268</v>
      </c>
      <c r="B278" s="78"/>
      <c r="C278" s="48"/>
      <c r="D278" s="48"/>
      <c r="E278" s="14" t="str">
        <f>IF(OR(ISBLANK(B278),ISBLANK(D278))=FALSE,VLOOKUP(C278,'Límites CartaControl'!$A$7:$I$13,9,FALSE),"")</f>
        <v/>
      </c>
      <c r="F278" s="48"/>
      <c r="G278" s="103"/>
      <c r="H278" s="48"/>
      <c r="I278" s="75"/>
    </row>
    <row r="279" spans="1:9" x14ac:dyDescent="0.25">
      <c r="A279" s="43">
        <v>269</v>
      </c>
      <c r="B279" s="78"/>
      <c r="C279" s="48"/>
      <c r="D279" s="48"/>
      <c r="E279" s="14" t="str">
        <f>IF(OR(ISBLANK(B279),ISBLANK(D279))=FALSE,VLOOKUP(C279,'Límites CartaControl'!$A$7:$I$13,9,FALSE),"")</f>
        <v/>
      </c>
      <c r="F279" s="48"/>
      <c r="G279" s="103"/>
      <c r="H279" s="48"/>
      <c r="I279" s="75"/>
    </row>
    <row r="280" spans="1:9" x14ac:dyDescent="0.25">
      <c r="A280" s="43">
        <v>270</v>
      </c>
      <c r="B280" s="78"/>
      <c r="C280" s="48"/>
      <c r="D280" s="48"/>
      <c r="E280" s="14" t="str">
        <f>IF(OR(ISBLANK(B280),ISBLANK(D280))=FALSE,VLOOKUP(C280,'Límites CartaControl'!$A$7:$I$13,9,FALSE),"")</f>
        <v/>
      </c>
      <c r="F280" s="48"/>
      <c r="G280" s="103"/>
      <c r="H280" s="48"/>
      <c r="I280" s="75"/>
    </row>
    <row r="281" spans="1:9" x14ac:dyDescent="0.25">
      <c r="A281" s="43">
        <v>271</v>
      </c>
      <c r="B281" s="78"/>
      <c r="C281" s="48"/>
      <c r="D281" s="48"/>
      <c r="E281" s="14" t="str">
        <f>IF(OR(ISBLANK(B281),ISBLANK(D281))=FALSE,VLOOKUP(C281,'Límites CartaControl'!$A$7:$I$13,9,FALSE),"")</f>
        <v/>
      </c>
      <c r="F281" s="48"/>
      <c r="G281" s="103"/>
      <c r="H281" s="48"/>
      <c r="I281" s="75"/>
    </row>
    <row r="282" spans="1:9" x14ac:dyDescent="0.25">
      <c r="A282" s="43">
        <v>272</v>
      </c>
      <c r="B282" s="78"/>
      <c r="C282" s="48"/>
      <c r="D282" s="48"/>
      <c r="E282" s="14" t="str">
        <f>IF(OR(ISBLANK(B282),ISBLANK(D282))=FALSE,VLOOKUP(C282,'Límites CartaControl'!$A$7:$I$13,9,FALSE),"")</f>
        <v/>
      </c>
      <c r="F282" s="48"/>
      <c r="G282" s="103"/>
      <c r="H282" s="48"/>
      <c r="I282" s="75"/>
    </row>
    <row r="283" spans="1:9" x14ac:dyDescent="0.25">
      <c r="A283" s="43">
        <v>273</v>
      </c>
      <c r="B283" s="78"/>
      <c r="C283" s="48"/>
      <c r="D283" s="48"/>
      <c r="E283" s="14" t="str">
        <f>IF(OR(ISBLANK(B283),ISBLANK(D283))=FALSE,VLOOKUP(C283,'Límites CartaControl'!$A$7:$I$13,9,FALSE),"")</f>
        <v/>
      </c>
      <c r="F283" s="48"/>
      <c r="G283" s="103"/>
      <c r="H283" s="48"/>
      <c r="I283" s="75"/>
    </row>
    <row r="284" spans="1:9" x14ac:dyDescent="0.25">
      <c r="A284" s="43">
        <v>274</v>
      </c>
      <c r="B284" s="78"/>
      <c r="C284" s="48"/>
      <c r="D284" s="48"/>
      <c r="E284" s="14" t="str">
        <f>IF(OR(ISBLANK(B284),ISBLANK(D284))=FALSE,VLOOKUP(C284,'Límites CartaControl'!$A$7:$I$13,9,FALSE),"")</f>
        <v/>
      </c>
      <c r="F284" s="48"/>
      <c r="G284" s="103"/>
      <c r="H284" s="48"/>
      <c r="I284" s="75"/>
    </row>
    <row r="285" spans="1:9" x14ac:dyDescent="0.25">
      <c r="A285" s="43">
        <v>275</v>
      </c>
      <c r="B285" s="78"/>
      <c r="C285" s="48"/>
      <c r="D285" s="48"/>
      <c r="E285" s="14" t="str">
        <f>IF(OR(ISBLANK(B285),ISBLANK(D285))=FALSE,VLOOKUP(C285,'Límites CartaControl'!$A$7:$I$13,9,FALSE),"")</f>
        <v/>
      </c>
      <c r="F285" s="48"/>
      <c r="G285" s="103"/>
      <c r="H285" s="48"/>
      <c r="I285" s="75"/>
    </row>
    <row r="286" spans="1:9" x14ac:dyDescent="0.25">
      <c r="A286" s="43">
        <v>276</v>
      </c>
      <c r="B286" s="78"/>
      <c r="C286" s="48"/>
      <c r="D286" s="48"/>
      <c r="E286" s="14" t="str">
        <f>IF(OR(ISBLANK(B286),ISBLANK(D286))=FALSE,VLOOKUP(C286,'Límites CartaControl'!$A$7:$I$13,9,FALSE),"")</f>
        <v/>
      </c>
      <c r="F286" s="48"/>
      <c r="G286" s="103"/>
      <c r="H286" s="48"/>
      <c r="I286" s="75"/>
    </row>
    <row r="287" spans="1:9" x14ac:dyDescent="0.25">
      <c r="A287" s="43">
        <v>277</v>
      </c>
      <c r="B287" s="78"/>
      <c r="C287" s="48"/>
      <c r="D287" s="48"/>
      <c r="E287" s="14" t="str">
        <f>IF(OR(ISBLANK(B287),ISBLANK(D287))=FALSE,VLOOKUP(C287,'Límites CartaControl'!$A$7:$I$13,9,FALSE),"")</f>
        <v/>
      </c>
      <c r="F287" s="48"/>
      <c r="G287" s="103"/>
      <c r="H287" s="48"/>
      <c r="I287" s="75"/>
    </row>
    <row r="288" spans="1:9" x14ac:dyDescent="0.25">
      <c r="A288" s="43">
        <v>278</v>
      </c>
      <c r="B288" s="78"/>
      <c r="C288" s="48"/>
      <c r="D288" s="48"/>
      <c r="E288" s="14" t="str">
        <f>IF(OR(ISBLANK(B288),ISBLANK(D288))=FALSE,VLOOKUP(C288,'Límites CartaControl'!$A$7:$I$13,9,FALSE),"")</f>
        <v/>
      </c>
      <c r="F288" s="48"/>
      <c r="G288" s="103"/>
      <c r="H288" s="48"/>
      <c r="I288" s="75"/>
    </row>
    <row r="289" spans="1:9" x14ac:dyDescent="0.25">
      <c r="A289" s="43">
        <v>279</v>
      </c>
      <c r="B289" s="78"/>
      <c r="C289" s="48"/>
      <c r="D289" s="48"/>
      <c r="E289" s="14" t="str">
        <f>IF(OR(ISBLANK(B289),ISBLANK(D289))=FALSE,VLOOKUP(C289,'Límites CartaControl'!$A$7:$I$13,9,FALSE),"")</f>
        <v/>
      </c>
      <c r="F289" s="48"/>
      <c r="G289" s="103"/>
      <c r="H289" s="48"/>
      <c r="I289" s="75"/>
    </row>
    <row r="290" spans="1:9" x14ac:dyDescent="0.25">
      <c r="A290" s="43">
        <v>280</v>
      </c>
      <c r="B290" s="78"/>
      <c r="C290" s="48"/>
      <c r="D290" s="48"/>
      <c r="E290" s="14" t="str">
        <f>IF(OR(ISBLANK(B290),ISBLANK(D290))=FALSE,VLOOKUP(C290,'Límites CartaControl'!$A$7:$I$13,9,FALSE),"")</f>
        <v/>
      </c>
      <c r="F290" s="48"/>
      <c r="G290" s="103"/>
      <c r="H290" s="48"/>
      <c r="I290" s="75"/>
    </row>
    <row r="291" spans="1:9" x14ac:dyDescent="0.25">
      <c r="A291" s="43">
        <v>281</v>
      </c>
      <c r="B291" s="78"/>
      <c r="C291" s="48"/>
      <c r="D291" s="48"/>
      <c r="E291" s="14" t="str">
        <f>IF(OR(ISBLANK(B291),ISBLANK(D291))=FALSE,VLOOKUP(C291,'Límites CartaControl'!$A$7:$I$13,9,FALSE),"")</f>
        <v/>
      </c>
      <c r="F291" s="48"/>
      <c r="G291" s="103"/>
      <c r="H291" s="48"/>
      <c r="I291" s="75"/>
    </row>
    <row r="292" spans="1:9" x14ac:dyDescent="0.25">
      <c r="A292" s="43">
        <v>282</v>
      </c>
      <c r="B292" s="78"/>
      <c r="C292" s="48"/>
      <c r="D292" s="48"/>
      <c r="E292" s="14" t="str">
        <f>IF(OR(ISBLANK(B292),ISBLANK(D292))=FALSE,VLOOKUP(C292,'Límites CartaControl'!$A$7:$I$13,9,FALSE),"")</f>
        <v/>
      </c>
      <c r="F292" s="48"/>
      <c r="G292" s="103"/>
      <c r="H292" s="48"/>
      <c r="I292" s="75"/>
    </row>
    <row r="293" spans="1:9" x14ac:dyDescent="0.25">
      <c r="A293" s="43">
        <v>283</v>
      </c>
      <c r="B293" s="78"/>
      <c r="C293" s="48"/>
      <c r="D293" s="48"/>
      <c r="E293" s="14" t="str">
        <f>IF(OR(ISBLANK(B293),ISBLANK(D293))=FALSE,VLOOKUP(C293,'Límites CartaControl'!$A$7:$I$13,9,FALSE),"")</f>
        <v/>
      </c>
      <c r="F293" s="48"/>
      <c r="G293" s="103"/>
      <c r="H293" s="48"/>
      <c r="I293" s="75"/>
    </row>
    <row r="294" spans="1:9" x14ac:dyDescent="0.25">
      <c r="A294" s="43">
        <v>284</v>
      </c>
      <c r="B294" s="78"/>
      <c r="C294" s="48"/>
      <c r="D294" s="48"/>
      <c r="E294" s="14" t="str">
        <f>IF(OR(ISBLANK(B294),ISBLANK(D294))=FALSE,VLOOKUP(C294,'Límites CartaControl'!$A$7:$I$13,9,FALSE),"")</f>
        <v/>
      </c>
      <c r="F294" s="48"/>
      <c r="G294" s="103"/>
      <c r="H294" s="48"/>
      <c r="I294" s="75"/>
    </row>
    <row r="295" spans="1:9" x14ac:dyDescent="0.25">
      <c r="A295" s="43">
        <v>285</v>
      </c>
      <c r="B295" s="78"/>
      <c r="C295" s="48"/>
      <c r="D295" s="48"/>
      <c r="E295" s="14" t="str">
        <f>IF(OR(ISBLANK(B295),ISBLANK(D295))=FALSE,VLOOKUP(C295,'Límites CartaControl'!$A$7:$I$13,9,FALSE),"")</f>
        <v/>
      </c>
      <c r="F295" s="48"/>
      <c r="G295" s="103"/>
      <c r="H295" s="48"/>
      <c r="I295" s="75"/>
    </row>
    <row r="296" spans="1:9" x14ac:dyDescent="0.25">
      <c r="A296" s="43">
        <v>286</v>
      </c>
      <c r="B296" s="78"/>
      <c r="C296" s="48"/>
      <c r="D296" s="48"/>
      <c r="E296" s="14" t="str">
        <f>IF(OR(ISBLANK(B296),ISBLANK(D296))=FALSE,VLOOKUP(C296,'Límites CartaControl'!$A$7:$I$13,9,FALSE),"")</f>
        <v/>
      </c>
      <c r="F296" s="48"/>
      <c r="G296" s="103"/>
      <c r="H296" s="48"/>
      <c r="I296" s="75"/>
    </row>
    <row r="297" spans="1:9" x14ac:dyDescent="0.25">
      <c r="A297" s="43">
        <v>287</v>
      </c>
      <c r="B297" s="78"/>
      <c r="C297" s="48"/>
      <c r="D297" s="48"/>
      <c r="E297" s="14" t="str">
        <f>IF(OR(ISBLANK(B297),ISBLANK(D297))=FALSE,VLOOKUP(C297,'Límites CartaControl'!$A$7:$I$13,9,FALSE),"")</f>
        <v/>
      </c>
      <c r="F297" s="48"/>
      <c r="G297" s="103"/>
      <c r="H297" s="48"/>
      <c r="I297" s="75"/>
    </row>
    <row r="298" spans="1:9" x14ac:dyDescent="0.25">
      <c r="A298" s="43">
        <v>288</v>
      </c>
      <c r="B298" s="78"/>
      <c r="C298" s="48"/>
      <c r="D298" s="48"/>
      <c r="E298" s="14" t="str">
        <f>IF(OR(ISBLANK(B298),ISBLANK(D298))=FALSE,VLOOKUP(C298,'Límites CartaControl'!$A$7:$I$13,9,FALSE),"")</f>
        <v/>
      </c>
      <c r="F298" s="48"/>
      <c r="G298" s="103"/>
      <c r="H298" s="48"/>
      <c r="I298" s="75"/>
    </row>
    <row r="299" spans="1:9" x14ac:dyDescent="0.25">
      <c r="A299" s="43">
        <v>289</v>
      </c>
      <c r="B299" s="78"/>
      <c r="C299" s="48"/>
      <c r="D299" s="48"/>
      <c r="E299" s="14" t="str">
        <f>IF(OR(ISBLANK(B299),ISBLANK(D299))=FALSE,VLOOKUP(C299,'Límites CartaControl'!$A$7:$I$13,9,FALSE),"")</f>
        <v/>
      </c>
      <c r="F299" s="48"/>
      <c r="G299" s="103"/>
      <c r="H299" s="48"/>
      <c r="I299" s="75"/>
    </row>
    <row r="300" spans="1:9" x14ac:dyDescent="0.25">
      <c r="A300" s="43">
        <v>290</v>
      </c>
      <c r="B300" s="78"/>
      <c r="C300" s="48"/>
      <c r="D300" s="48"/>
      <c r="E300" s="14" t="str">
        <f>IF(OR(ISBLANK(B300),ISBLANK(D300))=FALSE,VLOOKUP(C300,'Límites CartaControl'!$A$7:$I$13,9,FALSE),"")</f>
        <v/>
      </c>
      <c r="F300" s="48"/>
      <c r="G300" s="103"/>
      <c r="H300" s="48"/>
      <c r="I300" s="75"/>
    </row>
    <row r="301" spans="1:9" x14ac:dyDescent="0.25">
      <c r="A301" s="43">
        <v>291</v>
      </c>
      <c r="B301" s="78"/>
      <c r="C301" s="48"/>
      <c r="D301" s="48"/>
      <c r="E301" s="14" t="str">
        <f>IF(OR(ISBLANK(B301),ISBLANK(D301))=FALSE,VLOOKUP(C301,'Límites CartaControl'!$A$7:$I$13,9,FALSE),"")</f>
        <v/>
      </c>
      <c r="F301" s="48"/>
      <c r="G301" s="103"/>
      <c r="H301" s="48"/>
      <c r="I301" s="75"/>
    </row>
    <row r="302" spans="1:9" x14ac:dyDescent="0.25">
      <c r="A302" s="43">
        <v>292</v>
      </c>
      <c r="B302" s="78"/>
      <c r="C302" s="48"/>
      <c r="D302" s="48"/>
      <c r="E302" s="14" t="str">
        <f>IF(OR(ISBLANK(B302),ISBLANK(D302))=FALSE,VLOOKUP(C302,'Límites CartaControl'!$A$7:$I$13,9,FALSE),"")</f>
        <v/>
      </c>
      <c r="F302" s="48"/>
      <c r="G302" s="103"/>
      <c r="H302" s="48"/>
      <c r="I302" s="75"/>
    </row>
    <row r="303" spans="1:9" x14ac:dyDescent="0.25">
      <c r="A303" s="43">
        <v>293</v>
      </c>
      <c r="B303" s="78"/>
      <c r="C303" s="48"/>
      <c r="D303" s="48"/>
      <c r="E303" s="14" t="str">
        <f>IF(OR(ISBLANK(B303),ISBLANK(D303))=FALSE,VLOOKUP(C303,'Límites CartaControl'!$A$7:$I$13,9,FALSE),"")</f>
        <v/>
      </c>
      <c r="F303" s="48"/>
      <c r="G303" s="103"/>
      <c r="H303" s="48"/>
      <c r="I303" s="75"/>
    </row>
    <row r="304" spans="1:9" x14ac:dyDescent="0.25">
      <c r="A304" s="43">
        <v>294</v>
      </c>
      <c r="B304" s="78"/>
      <c r="C304" s="48"/>
      <c r="D304" s="48"/>
      <c r="E304" s="14" t="str">
        <f>IF(OR(ISBLANK(B304),ISBLANK(D304))=FALSE,VLOOKUP(C304,'Límites CartaControl'!$A$7:$I$13,9,FALSE),"")</f>
        <v/>
      </c>
      <c r="F304" s="48"/>
      <c r="G304" s="103"/>
      <c r="H304" s="48"/>
      <c r="I304" s="75"/>
    </row>
    <row r="305" spans="1:9" x14ac:dyDescent="0.25">
      <c r="A305" s="43">
        <v>295</v>
      </c>
      <c r="B305" s="78"/>
      <c r="C305" s="48"/>
      <c r="D305" s="48"/>
      <c r="E305" s="14" t="str">
        <f>IF(OR(ISBLANK(B305),ISBLANK(D305))=FALSE,VLOOKUP(C305,'Límites CartaControl'!$A$7:$I$13,9,FALSE),"")</f>
        <v/>
      </c>
      <c r="F305" s="48"/>
      <c r="G305" s="103"/>
      <c r="H305" s="48"/>
      <c r="I305" s="75"/>
    </row>
    <row r="306" spans="1:9" x14ac:dyDescent="0.25">
      <c r="A306" s="43">
        <v>296</v>
      </c>
      <c r="B306" s="78"/>
      <c r="C306" s="48"/>
      <c r="D306" s="48"/>
      <c r="E306" s="14" t="str">
        <f>IF(OR(ISBLANK(B306),ISBLANK(D306))=FALSE,VLOOKUP(C306,'Límites CartaControl'!$A$7:$I$13,9,FALSE),"")</f>
        <v/>
      </c>
      <c r="F306" s="48"/>
      <c r="G306" s="103"/>
      <c r="H306" s="48"/>
      <c r="I306" s="75"/>
    </row>
    <row r="307" spans="1:9" x14ac:dyDescent="0.25">
      <c r="A307" s="43">
        <v>297</v>
      </c>
      <c r="B307" s="78"/>
      <c r="C307" s="48"/>
      <c r="D307" s="48"/>
      <c r="E307" s="14" t="str">
        <f>IF(OR(ISBLANK(B307),ISBLANK(D307))=FALSE,VLOOKUP(C307,'Límites CartaControl'!$A$7:$I$13,9,FALSE),"")</f>
        <v/>
      </c>
      <c r="F307" s="48"/>
      <c r="G307" s="103"/>
      <c r="H307" s="48"/>
      <c r="I307" s="75"/>
    </row>
    <row r="308" spans="1:9" x14ac:dyDescent="0.25">
      <c r="A308" s="43">
        <v>298</v>
      </c>
      <c r="B308" s="78"/>
      <c r="C308" s="48"/>
      <c r="D308" s="48"/>
      <c r="E308" s="14" t="str">
        <f>IF(OR(ISBLANK(B308),ISBLANK(D308))=FALSE,VLOOKUP(C308,'Límites CartaControl'!$A$7:$I$13,9,FALSE),"")</f>
        <v/>
      </c>
      <c r="F308" s="48"/>
      <c r="G308" s="103"/>
      <c r="H308" s="48"/>
      <c r="I308" s="75"/>
    </row>
    <row r="309" spans="1:9" x14ac:dyDescent="0.25">
      <c r="A309" s="43">
        <v>299</v>
      </c>
      <c r="B309" s="78"/>
      <c r="C309" s="48"/>
      <c r="D309" s="48"/>
      <c r="E309" s="14" t="str">
        <f>IF(OR(ISBLANK(B309),ISBLANK(D309))=FALSE,VLOOKUP(C309,'Límites CartaControl'!$A$7:$I$13,9,FALSE),"")</f>
        <v/>
      </c>
      <c r="F309" s="48"/>
      <c r="G309" s="103"/>
      <c r="H309" s="48"/>
      <c r="I309" s="75"/>
    </row>
    <row r="310" spans="1:9" x14ac:dyDescent="0.25">
      <c r="A310" s="43">
        <v>300</v>
      </c>
      <c r="B310" s="78"/>
      <c r="C310" s="48"/>
      <c r="D310" s="48"/>
      <c r="E310" s="14" t="str">
        <f>IF(OR(ISBLANK(B310),ISBLANK(D310))=FALSE,VLOOKUP(C310,'Límites CartaControl'!$A$7:$I$13,9,FALSE),"")</f>
        <v/>
      </c>
      <c r="F310" s="48"/>
      <c r="G310" s="103"/>
      <c r="H310" s="48"/>
      <c r="I310" s="75"/>
    </row>
    <row r="311" spans="1:9" x14ac:dyDescent="0.25">
      <c r="A311" s="43">
        <v>301</v>
      </c>
      <c r="B311" s="78"/>
      <c r="C311" s="48"/>
      <c r="D311" s="48"/>
      <c r="E311" s="14" t="str">
        <f>IF(OR(ISBLANK(B311),ISBLANK(D311))=FALSE,VLOOKUP(C311,'Límites CartaControl'!$A$7:$I$13,9,FALSE),"")</f>
        <v/>
      </c>
      <c r="F311" s="48"/>
      <c r="G311" s="103"/>
      <c r="H311" s="48"/>
      <c r="I311" s="75"/>
    </row>
    <row r="312" spans="1:9" x14ac:dyDescent="0.25">
      <c r="A312" s="43">
        <v>302</v>
      </c>
      <c r="B312" s="78"/>
      <c r="C312" s="48"/>
      <c r="D312" s="48"/>
      <c r="E312" s="14" t="str">
        <f>IF(OR(ISBLANK(B312),ISBLANK(D312))=FALSE,VLOOKUP(C312,'Límites CartaControl'!$A$7:$I$13,9,FALSE),"")</f>
        <v/>
      </c>
      <c r="F312" s="48"/>
      <c r="G312" s="103"/>
      <c r="H312" s="48"/>
      <c r="I312" s="75"/>
    </row>
    <row r="313" spans="1:9" x14ac:dyDescent="0.25">
      <c r="A313" s="43">
        <v>303</v>
      </c>
      <c r="B313" s="78"/>
      <c r="C313" s="48"/>
      <c r="D313" s="48"/>
      <c r="E313" s="14" t="str">
        <f>IF(OR(ISBLANK(B313),ISBLANK(D313))=FALSE,VLOOKUP(C313,'Límites CartaControl'!$A$7:$I$13,9,FALSE),"")</f>
        <v/>
      </c>
      <c r="F313" s="48"/>
      <c r="G313" s="103"/>
      <c r="H313" s="48"/>
      <c r="I313" s="75"/>
    </row>
    <row r="314" spans="1:9" x14ac:dyDescent="0.25">
      <c r="A314" s="43">
        <v>304</v>
      </c>
      <c r="B314" s="78"/>
      <c r="C314" s="48"/>
      <c r="D314" s="48"/>
      <c r="E314" s="14" t="str">
        <f>IF(OR(ISBLANK(B314),ISBLANK(D314))=FALSE,VLOOKUP(C314,'Límites CartaControl'!$A$7:$I$13,9,FALSE),"")</f>
        <v/>
      </c>
      <c r="F314" s="48"/>
      <c r="G314" s="103"/>
      <c r="H314" s="48"/>
      <c r="I314" s="75"/>
    </row>
    <row r="315" spans="1:9" x14ac:dyDescent="0.25">
      <c r="A315" s="43">
        <v>305</v>
      </c>
      <c r="B315" s="78"/>
      <c r="C315" s="48"/>
      <c r="D315" s="48"/>
      <c r="E315" s="14" t="str">
        <f>IF(OR(ISBLANK(B315),ISBLANK(D315))=FALSE,VLOOKUP(C315,'Límites CartaControl'!$A$7:$I$13,9,FALSE),"")</f>
        <v/>
      </c>
      <c r="F315" s="48"/>
      <c r="G315" s="103"/>
      <c r="H315" s="48"/>
      <c r="I315" s="75"/>
    </row>
    <row r="316" spans="1:9" x14ac:dyDescent="0.25">
      <c r="A316" s="43">
        <v>306</v>
      </c>
      <c r="B316" s="78"/>
      <c r="C316" s="48"/>
      <c r="D316" s="48"/>
      <c r="E316" s="14" t="str">
        <f>IF(OR(ISBLANK(B316),ISBLANK(D316))=FALSE,VLOOKUP(C316,'Límites CartaControl'!$A$7:$I$13,9,FALSE),"")</f>
        <v/>
      </c>
      <c r="F316" s="48"/>
      <c r="G316" s="103"/>
      <c r="H316" s="48"/>
      <c r="I316" s="75"/>
    </row>
    <row r="317" spans="1:9" x14ac:dyDescent="0.25">
      <c r="A317" s="43">
        <v>307</v>
      </c>
      <c r="B317" s="78"/>
      <c r="C317" s="48"/>
      <c r="D317" s="48"/>
      <c r="E317" s="14" t="str">
        <f>IF(OR(ISBLANK(B317),ISBLANK(D317))=FALSE,VLOOKUP(C317,'Límites CartaControl'!$A$7:$I$13,9,FALSE),"")</f>
        <v/>
      </c>
      <c r="F317" s="48"/>
      <c r="G317" s="103"/>
      <c r="H317" s="48"/>
      <c r="I317" s="75"/>
    </row>
    <row r="318" spans="1:9" x14ac:dyDescent="0.25">
      <c r="A318" s="43">
        <v>308</v>
      </c>
      <c r="B318" s="78"/>
      <c r="C318" s="48"/>
      <c r="D318" s="48"/>
      <c r="E318" s="14" t="str">
        <f>IF(OR(ISBLANK(B318),ISBLANK(D318))=FALSE,VLOOKUP(C318,'Límites CartaControl'!$A$7:$I$13,9,FALSE),"")</f>
        <v/>
      </c>
      <c r="F318" s="48"/>
      <c r="G318" s="103"/>
      <c r="H318" s="48"/>
      <c r="I318" s="75"/>
    </row>
    <row r="319" spans="1:9" x14ac:dyDescent="0.25">
      <c r="A319" s="43">
        <v>309</v>
      </c>
      <c r="B319" s="78"/>
      <c r="C319" s="48"/>
      <c r="D319" s="48"/>
      <c r="E319" s="14" t="str">
        <f>IF(OR(ISBLANK(B319),ISBLANK(D319))=FALSE,VLOOKUP(C319,'Límites CartaControl'!$A$7:$I$13,9,FALSE),"")</f>
        <v/>
      </c>
      <c r="F319" s="48"/>
      <c r="G319" s="103"/>
      <c r="H319" s="48"/>
      <c r="I319" s="75"/>
    </row>
    <row r="320" spans="1:9" x14ac:dyDescent="0.25">
      <c r="A320" s="43">
        <v>310</v>
      </c>
      <c r="B320" s="78"/>
      <c r="C320" s="48"/>
      <c r="D320" s="48"/>
      <c r="E320" s="14" t="str">
        <f>IF(OR(ISBLANK(B320),ISBLANK(D320))=FALSE,VLOOKUP(C320,'Límites CartaControl'!$A$7:$I$13,9,FALSE),"")</f>
        <v/>
      </c>
      <c r="F320" s="48"/>
      <c r="G320" s="103"/>
      <c r="H320" s="48"/>
      <c r="I320" s="75"/>
    </row>
    <row r="321" spans="1:9" x14ac:dyDescent="0.25">
      <c r="A321" s="43">
        <v>311</v>
      </c>
      <c r="B321" s="78"/>
      <c r="C321" s="48"/>
      <c r="D321" s="48"/>
      <c r="E321" s="14" t="str">
        <f>IF(OR(ISBLANK(B321),ISBLANK(D321))=FALSE,VLOOKUP(C321,'Límites CartaControl'!$A$7:$I$13,9,FALSE),"")</f>
        <v/>
      </c>
      <c r="F321" s="48"/>
      <c r="G321" s="103"/>
      <c r="H321" s="48"/>
      <c r="I321" s="75"/>
    </row>
    <row r="322" spans="1:9" x14ac:dyDescent="0.25">
      <c r="A322" s="43">
        <v>312</v>
      </c>
      <c r="B322" s="78"/>
      <c r="C322" s="48"/>
      <c r="D322" s="48"/>
      <c r="E322" s="14" t="str">
        <f>IF(OR(ISBLANK(B322),ISBLANK(D322))=FALSE,VLOOKUP(C322,'Límites CartaControl'!$A$7:$I$13,9,FALSE),"")</f>
        <v/>
      </c>
      <c r="F322" s="48"/>
      <c r="G322" s="103"/>
      <c r="H322" s="48"/>
      <c r="I322" s="75"/>
    </row>
    <row r="323" spans="1:9" x14ac:dyDescent="0.25">
      <c r="A323" s="43">
        <v>313</v>
      </c>
      <c r="B323" s="78"/>
      <c r="C323" s="48"/>
      <c r="D323" s="48"/>
      <c r="E323" s="14" t="str">
        <f>IF(OR(ISBLANK(B323),ISBLANK(D323))=FALSE,VLOOKUP(C323,'Límites CartaControl'!$A$7:$I$13,9,FALSE),"")</f>
        <v/>
      </c>
      <c r="F323" s="48"/>
      <c r="G323" s="103"/>
      <c r="H323" s="48"/>
      <c r="I323" s="75"/>
    </row>
    <row r="324" spans="1:9" x14ac:dyDescent="0.25">
      <c r="A324" s="43">
        <v>314</v>
      </c>
      <c r="B324" s="78"/>
      <c r="C324" s="48"/>
      <c r="D324" s="48"/>
      <c r="E324" s="14" t="str">
        <f>IF(OR(ISBLANK(B324),ISBLANK(D324))=FALSE,VLOOKUP(C324,'Límites CartaControl'!$A$7:$I$13,9,FALSE),"")</f>
        <v/>
      </c>
      <c r="F324" s="48"/>
      <c r="G324" s="103"/>
      <c r="H324" s="48"/>
      <c r="I324" s="75"/>
    </row>
    <row r="325" spans="1:9" x14ac:dyDescent="0.25">
      <c r="A325" s="43">
        <v>315</v>
      </c>
      <c r="B325" s="78"/>
      <c r="C325" s="48"/>
      <c r="D325" s="48"/>
      <c r="E325" s="14" t="str">
        <f>IF(OR(ISBLANK(B325),ISBLANK(D325))=FALSE,VLOOKUP(C325,'Límites CartaControl'!$A$7:$I$13,9,FALSE),"")</f>
        <v/>
      </c>
      <c r="F325" s="48"/>
      <c r="G325" s="103"/>
      <c r="H325" s="48"/>
      <c r="I325" s="75"/>
    </row>
    <row r="326" spans="1:9" x14ac:dyDescent="0.25">
      <c r="A326" s="43">
        <v>316</v>
      </c>
      <c r="B326" s="78"/>
      <c r="C326" s="48"/>
      <c r="D326" s="48"/>
      <c r="E326" s="14" t="str">
        <f>IF(OR(ISBLANK(B326),ISBLANK(D326))=FALSE,VLOOKUP(C326,'Límites CartaControl'!$A$7:$I$13,9,FALSE),"")</f>
        <v/>
      </c>
      <c r="F326" s="48"/>
      <c r="G326" s="103"/>
      <c r="H326" s="48"/>
      <c r="I326" s="75"/>
    </row>
    <row r="327" spans="1:9" x14ac:dyDescent="0.25">
      <c r="A327" s="43">
        <v>317</v>
      </c>
      <c r="B327" s="78"/>
      <c r="C327" s="48"/>
      <c r="D327" s="48"/>
      <c r="E327" s="14" t="str">
        <f>IF(OR(ISBLANK(B327),ISBLANK(D327))=FALSE,VLOOKUP(C327,'Límites CartaControl'!$A$7:$I$13,9,FALSE),"")</f>
        <v/>
      </c>
      <c r="F327" s="48"/>
      <c r="G327" s="103"/>
      <c r="H327" s="48"/>
      <c r="I327" s="75"/>
    </row>
    <row r="328" spans="1:9" x14ac:dyDescent="0.25">
      <c r="A328" s="43">
        <v>318</v>
      </c>
      <c r="B328" s="78"/>
      <c r="C328" s="48"/>
      <c r="D328" s="48"/>
      <c r="E328" s="14" t="str">
        <f>IF(OR(ISBLANK(B328),ISBLANK(D328))=FALSE,VLOOKUP(C328,'Límites CartaControl'!$A$7:$I$13,9,FALSE),"")</f>
        <v/>
      </c>
      <c r="F328" s="48"/>
      <c r="G328" s="103"/>
      <c r="H328" s="48"/>
      <c r="I328" s="75"/>
    </row>
    <row r="329" spans="1:9" x14ac:dyDescent="0.25">
      <c r="A329" s="43">
        <v>319</v>
      </c>
      <c r="B329" s="78"/>
      <c r="C329" s="48"/>
      <c r="D329" s="48"/>
      <c r="E329" s="14" t="str">
        <f>IF(OR(ISBLANK(B329),ISBLANK(D329))=FALSE,VLOOKUP(C329,'Límites CartaControl'!$A$7:$I$13,9,FALSE),"")</f>
        <v/>
      </c>
      <c r="F329" s="48"/>
      <c r="G329" s="103"/>
      <c r="H329" s="48"/>
      <c r="I329" s="75"/>
    </row>
    <row r="330" spans="1:9" x14ac:dyDescent="0.25">
      <c r="A330" s="43">
        <v>320</v>
      </c>
      <c r="B330" s="78"/>
      <c r="C330" s="48"/>
      <c r="D330" s="48"/>
      <c r="E330" s="14" t="str">
        <f>IF(OR(ISBLANK(B330),ISBLANK(D330))=FALSE,VLOOKUP(C330,'Límites CartaControl'!$A$7:$I$13,9,FALSE),"")</f>
        <v/>
      </c>
      <c r="F330" s="48"/>
      <c r="G330" s="103"/>
      <c r="H330" s="48"/>
      <c r="I330" s="75"/>
    </row>
    <row r="331" spans="1:9" x14ac:dyDescent="0.25">
      <c r="A331" s="43">
        <v>321</v>
      </c>
      <c r="B331" s="78"/>
      <c r="C331" s="48"/>
      <c r="D331" s="48"/>
      <c r="E331" s="14" t="str">
        <f>IF(OR(ISBLANK(B331),ISBLANK(D331))=FALSE,VLOOKUP(C331,'Límites CartaControl'!$A$7:$I$13,9,FALSE),"")</f>
        <v/>
      </c>
      <c r="F331" s="48"/>
      <c r="G331" s="103"/>
      <c r="H331" s="48"/>
      <c r="I331" s="75"/>
    </row>
    <row r="332" spans="1:9" x14ac:dyDescent="0.25">
      <c r="A332" s="43">
        <v>322</v>
      </c>
      <c r="B332" s="78"/>
      <c r="C332" s="48"/>
      <c r="D332" s="48"/>
      <c r="E332" s="14" t="str">
        <f>IF(OR(ISBLANK(B332),ISBLANK(D332))=FALSE,VLOOKUP(C332,'Límites CartaControl'!$A$7:$I$13,9,FALSE),"")</f>
        <v/>
      </c>
      <c r="F332" s="48"/>
      <c r="G332" s="103"/>
      <c r="H332" s="48"/>
      <c r="I332" s="75"/>
    </row>
    <row r="333" spans="1:9" x14ac:dyDescent="0.25">
      <c r="A333" s="43">
        <v>323</v>
      </c>
      <c r="B333" s="78"/>
      <c r="C333" s="48"/>
      <c r="D333" s="48"/>
      <c r="E333" s="14" t="str">
        <f>IF(OR(ISBLANK(B333),ISBLANK(D333))=FALSE,VLOOKUP(C333,'Límites CartaControl'!$A$7:$I$13,9,FALSE),"")</f>
        <v/>
      </c>
      <c r="F333" s="48"/>
      <c r="G333" s="103"/>
      <c r="H333" s="48"/>
      <c r="I333" s="75"/>
    </row>
    <row r="334" spans="1:9" x14ac:dyDescent="0.25">
      <c r="A334" s="43">
        <v>324</v>
      </c>
      <c r="B334" s="78"/>
      <c r="C334" s="48"/>
      <c r="D334" s="48"/>
      <c r="E334" s="14" t="str">
        <f>IF(OR(ISBLANK(B334),ISBLANK(D334))=FALSE,VLOOKUP(C334,'Límites CartaControl'!$A$7:$I$13,9,FALSE),"")</f>
        <v/>
      </c>
      <c r="F334" s="48"/>
      <c r="G334" s="103"/>
      <c r="H334" s="48"/>
      <c r="I334" s="75"/>
    </row>
    <row r="335" spans="1:9" x14ac:dyDescent="0.25">
      <c r="A335" s="43">
        <v>325</v>
      </c>
      <c r="B335" s="78"/>
      <c r="C335" s="48"/>
      <c r="D335" s="48"/>
      <c r="E335" s="14" t="str">
        <f>IF(OR(ISBLANK(B335),ISBLANK(D335))=FALSE,VLOOKUP(C335,'Límites CartaControl'!$A$7:$I$13,9,FALSE),"")</f>
        <v/>
      </c>
      <c r="F335" s="48"/>
      <c r="G335" s="103"/>
      <c r="H335" s="48"/>
      <c r="I335" s="75"/>
    </row>
    <row r="336" spans="1:9" x14ac:dyDescent="0.25">
      <c r="A336" s="43">
        <v>326</v>
      </c>
      <c r="B336" s="78"/>
      <c r="C336" s="48"/>
      <c r="D336" s="48"/>
      <c r="E336" s="14" t="str">
        <f>IF(OR(ISBLANK(B336),ISBLANK(D336))=FALSE,VLOOKUP(C336,'Límites CartaControl'!$A$7:$I$13,9,FALSE),"")</f>
        <v/>
      </c>
      <c r="F336" s="48"/>
      <c r="G336" s="103"/>
      <c r="H336" s="48"/>
      <c r="I336" s="75"/>
    </row>
    <row r="337" spans="1:9" x14ac:dyDescent="0.25">
      <c r="A337" s="43">
        <v>327</v>
      </c>
      <c r="B337" s="78"/>
      <c r="C337" s="48"/>
      <c r="D337" s="48"/>
      <c r="E337" s="14" t="str">
        <f>IF(OR(ISBLANK(B337),ISBLANK(D337))=FALSE,VLOOKUP(C337,'Límites CartaControl'!$A$7:$I$13,9,FALSE),"")</f>
        <v/>
      </c>
      <c r="F337" s="48"/>
      <c r="G337" s="103"/>
      <c r="H337" s="48"/>
      <c r="I337" s="75"/>
    </row>
    <row r="338" spans="1:9" x14ac:dyDescent="0.25">
      <c r="A338" s="43">
        <v>328</v>
      </c>
      <c r="B338" s="78"/>
      <c r="C338" s="48"/>
      <c r="D338" s="48"/>
      <c r="E338" s="14" t="str">
        <f>IF(OR(ISBLANK(B338),ISBLANK(D338))=FALSE,VLOOKUP(C338,'Límites CartaControl'!$A$7:$I$13,9,FALSE),"")</f>
        <v/>
      </c>
      <c r="F338" s="48"/>
      <c r="G338" s="103"/>
      <c r="H338" s="48"/>
      <c r="I338" s="75"/>
    </row>
    <row r="339" spans="1:9" x14ac:dyDescent="0.25">
      <c r="A339" s="43">
        <v>329</v>
      </c>
      <c r="B339" s="78"/>
      <c r="C339" s="48"/>
      <c r="D339" s="48"/>
      <c r="E339" s="14" t="str">
        <f>IF(OR(ISBLANK(B339),ISBLANK(D339))=FALSE,VLOOKUP(C339,'Límites CartaControl'!$A$7:$I$13,9,FALSE),"")</f>
        <v/>
      </c>
      <c r="F339" s="48"/>
      <c r="G339" s="103"/>
      <c r="H339" s="48"/>
      <c r="I339" s="75"/>
    </row>
    <row r="340" spans="1:9" x14ac:dyDescent="0.25">
      <c r="A340" s="43">
        <v>330</v>
      </c>
      <c r="B340" s="78"/>
      <c r="C340" s="48"/>
      <c r="D340" s="48"/>
      <c r="E340" s="14" t="str">
        <f>IF(OR(ISBLANK(B340),ISBLANK(D340))=FALSE,VLOOKUP(C340,'Límites CartaControl'!$A$7:$I$13,9,FALSE),"")</f>
        <v/>
      </c>
      <c r="F340" s="48"/>
      <c r="G340" s="103"/>
      <c r="H340" s="48"/>
      <c r="I340" s="75"/>
    </row>
    <row r="341" spans="1:9" x14ac:dyDescent="0.25">
      <c r="A341" s="43">
        <v>331</v>
      </c>
      <c r="B341" s="78"/>
      <c r="C341" s="48"/>
      <c r="D341" s="48"/>
      <c r="E341" s="14" t="str">
        <f>IF(OR(ISBLANK(B341),ISBLANK(D341))=FALSE,VLOOKUP(C341,'Límites CartaControl'!$A$7:$I$13,9,FALSE),"")</f>
        <v/>
      </c>
      <c r="F341" s="48"/>
      <c r="G341" s="103"/>
      <c r="H341" s="48"/>
      <c r="I341" s="75"/>
    </row>
    <row r="342" spans="1:9" x14ac:dyDescent="0.25">
      <c r="A342" s="43">
        <v>332</v>
      </c>
      <c r="B342" s="78"/>
      <c r="C342" s="48"/>
      <c r="D342" s="48"/>
      <c r="E342" s="14" t="str">
        <f>IF(OR(ISBLANK(B342),ISBLANK(D342))=FALSE,VLOOKUP(C342,'Límites CartaControl'!$A$7:$I$13,9,FALSE),"")</f>
        <v/>
      </c>
      <c r="F342" s="48"/>
      <c r="G342" s="103"/>
      <c r="H342" s="48"/>
      <c r="I342" s="75"/>
    </row>
    <row r="343" spans="1:9" x14ac:dyDescent="0.25">
      <c r="A343" s="43">
        <v>333</v>
      </c>
      <c r="B343" s="78"/>
      <c r="C343" s="48"/>
      <c r="D343" s="48"/>
      <c r="E343" s="14" t="str">
        <f>IF(OR(ISBLANK(B343),ISBLANK(D343))=FALSE,VLOOKUP(C343,'Límites CartaControl'!$A$7:$I$13,9,FALSE),"")</f>
        <v/>
      </c>
      <c r="F343" s="48"/>
      <c r="G343" s="103"/>
      <c r="H343" s="48"/>
      <c r="I343" s="75"/>
    </row>
    <row r="344" spans="1:9" x14ac:dyDescent="0.25">
      <c r="A344" s="43">
        <v>334</v>
      </c>
      <c r="B344" s="78"/>
      <c r="C344" s="48"/>
      <c r="D344" s="48"/>
      <c r="E344" s="14" t="str">
        <f>IF(OR(ISBLANK(B344),ISBLANK(D344))=FALSE,VLOOKUP(C344,'Límites CartaControl'!$A$7:$I$13,9,FALSE),"")</f>
        <v/>
      </c>
      <c r="F344" s="48"/>
      <c r="G344" s="103"/>
      <c r="H344" s="48"/>
      <c r="I344" s="75"/>
    </row>
    <row r="345" spans="1:9" x14ac:dyDescent="0.25">
      <c r="A345" s="43">
        <v>335</v>
      </c>
      <c r="B345" s="78"/>
      <c r="C345" s="48"/>
      <c r="D345" s="48"/>
      <c r="E345" s="14" t="str">
        <f>IF(OR(ISBLANK(B345),ISBLANK(D345))=FALSE,VLOOKUP(C345,'Límites CartaControl'!$A$7:$I$13,9,FALSE),"")</f>
        <v/>
      </c>
      <c r="F345" s="48"/>
      <c r="G345" s="103"/>
      <c r="H345" s="48"/>
      <c r="I345" s="75"/>
    </row>
    <row r="346" spans="1:9" x14ac:dyDescent="0.25">
      <c r="A346" s="43">
        <v>336</v>
      </c>
      <c r="B346" s="78"/>
      <c r="C346" s="48"/>
      <c r="D346" s="48"/>
      <c r="E346" s="14" t="str">
        <f>IF(OR(ISBLANK(B346),ISBLANK(D346))=FALSE,VLOOKUP(C346,'Límites CartaControl'!$A$7:$I$13,9,FALSE),"")</f>
        <v/>
      </c>
      <c r="F346" s="48"/>
      <c r="G346" s="103"/>
      <c r="H346" s="48"/>
      <c r="I346" s="75"/>
    </row>
    <row r="347" spans="1:9" x14ac:dyDescent="0.25">
      <c r="A347" s="43">
        <v>337</v>
      </c>
      <c r="B347" s="78"/>
      <c r="C347" s="48"/>
      <c r="D347" s="48"/>
      <c r="E347" s="14" t="str">
        <f>IF(OR(ISBLANK(B347),ISBLANK(D347))=FALSE,VLOOKUP(C347,'Límites CartaControl'!$A$7:$I$13,9,FALSE),"")</f>
        <v/>
      </c>
      <c r="F347" s="48"/>
      <c r="G347" s="103"/>
      <c r="H347" s="48"/>
      <c r="I347" s="75"/>
    </row>
    <row r="348" spans="1:9" x14ac:dyDescent="0.25">
      <c r="A348" s="43">
        <v>338</v>
      </c>
      <c r="B348" s="78"/>
      <c r="C348" s="48"/>
      <c r="D348" s="48"/>
      <c r="E348" s="14" t="str">
        <f>IF(OR(ISBLANK(B348),ISBLANK(D348))=FALSE,VLOOKUP(C348,'Límites CartaControl'!$A$7:$I$13,9,FALSE),"")</f>
        <v/>
      </c>
      <c r="F348" s="48"/>
      <c r="G348" s="103"/>
      <c r="H348" s="48"/>
      <c r="I348" s="75"/>
    </row>
    <row r="349" spans="1:9" x14ac:dyDescent="0.25">
      <c r="A349" s="43">
        <v>339</v>
      </c>
      <c r="B349" s="78"/>
      <c r="C349" s="48"/>
      <c r="D349" s="48"/>
      <c r="E349" s="14" t="str">
        <f>IF(OR(ISBLANK(B349),ISBLANK(D349))=FALSE,VLOOKUP(C349,'Límites CartaControl'!$A$7:$I$13,9,FALSE),"")</f>
        <v/>
      </c>
      <c r="F349" s="48"/>
      <c r="G349" s="103"/>
      <c r="H349" s="48"/>
      <c r="I349" s="75"/>
    </row>
    <row r="350" spans="1:9" x14ac:dyDescent="0.25">
      <c r="A350" s="43">
        <v>340</v>
      </c>
      <c r="B350" s="78"/>
      <c r="C350" s="48"/>
      <c r="D350" s="48"/>
      <c r="E350" s="14" t="str">
        <f>IF(OR(ISBLANK(B350),ISBLANK(D350))=FALSE,VLOOKUP(C350,'Límites CartaControl'!$A$7:$I$13,9,FALSE),"")</f>
        <v/>
      </c>
      <c r="F350" s="48"/>
      <c r="G350" s="103"/>
      <c r="H350" s="48"/>
      <c r="I350" s="75"/>
    </row>
    <row r="351" spans="1:9" x14ac:dyDescent="0.25">
      <c r="A351" s="43">
        <v>341</v>
      </c>
      <c r="B351" s="78"/>
      <c r="C351" s="48"/>
      <c r="D351" s="48"/>
      <c r="E351" s="14" t="str">
        <f>IF(OR(ISBLANK(B351),ISBLANK(D351))=FALSE,VLOOKUP(C351,'Límites CartaControl'!$A$7:$I$13,9,FALSE),"")</f>
        <v/>
      </c>
      <c r="F351" s="48"/>
      <c r="G351" s="103"/>
      <c r="H351" s="48"/>
      <c r="I351" s="75"/>
    </row>
    <row r="352" spans="1:9" x14ac:dyDescent="0.25">
      <c r="A352" s="43">
        <v>342</v>
      </c>
      <c r="B352" s="78"/>
      <c r="C352" s="48"/>
      <c r="D352" s="48"/>
      <c r="E352" s="14" t="str">
        <f>IF(OR(ISBLANK(B352),ISBLANK(D352))=FALSE,VLOOKUP(C352,'Límites CartaControl'!$A$7:$I$13,9,FALSE),"")</f>
        <v/>
      </c>
      <c r="F352" s="48"/>
      <c r="G352" s="103"/>
      <c r="H352" s="48"/>
      <c r="I352" s="75"/>
    </row>
    <row r="353" spans="1:9" x14ac:dyDescent="0.25">
      <c r="A353" s="43">
        <v>343</v>
      </c>
      <c r="B353" s="78"/>
      <c r="C353" s="48"/>
      <c r="D353" s="48"/>
      <c r="E353" s="14" t="str">
        <f>IF(OR(ISBLANK(B353),ISBLANK(D353))=FALSE,VLOOKUP(C353,'Límites CartaControl'!$A$7:$I$13,9,FALSE),"")</f>
        <v/>
      </c>
      <c r="F353" s="48"/>
      <c r="G353" s="103"/>
      <c r="H353" s="48"/>
      <c r="I353" s="75"/>
    </row>
    <row r="354" spans="1:9" x14ac:dyDescent="0.25">
      <c r="A354" s="43">
        <v>344</v>
      </c>
      <c r="B354" s="78"/>
      <c r="C354" s="48"/>
      <c r="D354" s="48"/>
      <c r="E354" s="14" t="str">
        <f>IF(OR(ISBLANK(B354),ISBLANK(D354))=FALSE,VLOOKUP(C354,'Límites CartaControl'!$A$7:$I$13,9,FALSE),"")</f>
        <v/>
      </c>
      <c r="F354" s="48"/>
      <c r="G354" s="103"/>
      <c r="H354" s="48"/>
      <c r="I354" s="75"/>
    </row>
    <row r="355" spans="1:9" x14ac:dyDescent="0.25">
      <c r="A355" s="43">
        <v>345</v>
      </c>
      <c r="B355" s="78"/>
      <c r="C355" s="48"/>
      <c r="D355" s="48"/>
      <c r="E355" s="14" t="str">
        <f>IF(OR(ISBLANK(B355),ISBLANK(D355))=FALSE,VLOOKUP(C355,'Límites CartaControl'!$A$7:$I$13,9,FALSE),"")</f>
        <v/>
      </c>
      <c r="F355" s="48"/>
      <c r="G355" s="103"/>
      <c r="H355" s="48"/>
      <c r="I355" s="75"/>
    </row>
    <row r="356" spans="1:9" x14ac:dyDescent="0.25">
      <c r="A356" s="43">
        <v>346</v>
      </c>
      <c r="B356" s="78"/>
      <c r="C356" s="48"/>
      <c r="D356" s="48"/>
      <c r="E356" s="14" t="str">
        <f>IF(OR(ISBLANK(B356),ISBLANK(D356))=FALSE,VLOOKUP(C356,'Límites CartaControl'!$A$7:$I$13,9,FALSE),"")</f>
        <v/>
      </c>
      <c r="F356" s="48"/>
      <c r="G356" s="103"/>
      <c r="H356" s="48"/>
      <c r="I356" s="75"/>
    </row>
    <row r="357" spans="1:9" x14ac:dyDescent="0.25">
      <c r="A357" s="43">
        <v>347</v>
      </c>
      <c r="B357" s="78"/>
      <c r="C357" s="48"/>
      <c r="D357" s="48"/>
      <c r="E357" s="14" t="str">
        <f>IF(OR(ISBLANK(B357),ISBLANK(D357))=FALSE,VLOOKUP(C357,'Límites CartaControl'!$A$7:$I$13,9,FALSE),"")</f>
        <v/>
      </c>
      <c r="F357" s="48"/>
      <c r="G357" s="103"/>
      <c r="H357" s="48"/>
      <c r="I357" s="75"/>
    </row>
    <row r="358" spans="1:9" x14ac:dyDescent="0.25">
      <c r="A358" s="43">
        <v>348</v>
      </c>
      <c r="B358" s="78"/>
      <c r="C358" s="48"/>
      <c r="D358" s="48"/>
      <c r="E358" s="14" t="str">
        <f>IF(OR(ISBLANK(B358),ISBLANK(D358))=FALSE,VLOOKUP(C358,'Límites CartaControl'!$A$7:$I$13,9,FALSE),"")</f>
        <v/>
      </c>
      <c r="F358" s="48"/>
      <c r="G358" s="103"/>
      <c r="H358" s="48"/>
      <c r="I358" s="75"/>
    </row>
    <row r="359" spans="1:9" x14ac:dyDescent="0.25">
      <c r="A359" s="43">
        <v>349</v>
      </c>
      <c r="B359" s="78"/>
      <c r="C359" s="48"/>
      <c r="D359" s="48"/>
      <c r="E359" s="14" t="str">
        <f>IF(OR(ISBLANK(B359),ISBLANK(D359))=FALSE,VLOOKUP(C359,'Límites CartaControl'!$A$7:$I$13,9,FALSE),"")</f>
        <v/>
      </c>
      <c r="F359" s="48"/>
      <c r="G359" s="103"/>
      <c r="H359" s="48"/>
      <c r="I359" s="75"/>
    </row>
    <row r="360" spans="1:9" x14ac:dyDescent="0.25">
      <c r="A360" s="43">
        <v>350</v>
      </c>
      <c r="B360" s="78"/>
      <c r="C360" s="48"/>
      <c r="D360" s="48"/>
      <c r="E360" s="14" t="str">
        <f>IF(OR(ISBLANK(B360),ISBLANK(D360))=FALSE,VLOOKUP(C360,'Límites CartaControl'!$A$7:$I$13,9,FALSE),"")</f>
        <v/>
      </c>
      <c r="F360" s="48"/>
      <c r="G360" s="103"/>
      <c r="H360" s="48"/>
      <c r="I360" s="75"/>
    </row>
    <row r="361" spans="1:9" x14ac:dyDescent="0.25">
      <c r="A361" s="43">
        <v>351</v>
      </c>
      <c r="B361" s="78"/>
      <c r="C361" s="48"/>
      <c r="D361" s="48"/>
      <c r="E361" s="14" t="str">
        <f>IF(OR(ISBLANK(B361),ISBLANK(D361))=FALSE,VLOOKUP(C361,'Límites CartaControl'!$A$7:$I$13,9,FALSE),"")</f>
        <v/>
      </c>
      <c r="F361" s="48"/>
      <c r="G361" s="103"/>
      <c r="H361" s="48"/>
      <c r="I361" s="75"/>
    </row>
    <row r="362" spans="1:9" x14ac:dyDescent="0.25">
      <c r="A362" s="43">
        <v>352</v>
      </c>
      <c r="B362" s="78"/>
      <c r="C362" s="48"/>
      <c r="D362" s="48"/>
      <c r="E362" s="14" t="str">
        <f>IF(OR(ISBLANK(B362),ISBLANK(D362))=FALSE,VLOOKUP(C362,'Límites CartaControl'!$A$7:$I$13,9,FALSE),"")</f>
        <v/>
      </c>
      <c r="F362" s="48"/>
      <c r="G362" s="103"/>
      <c r="H362" s="48"/>
      <c r="I362" s="75"/>
    </row>
    <row r="363" spans="1:9" x14ac:dyDescent="0.25">
      <c r="A363" s="43">
        <v>353</v>
      </c>
      <c r="B363" s="78"/>
      <c r="C363" s="48"/>
      <c r="D363" s="48"/>
      <c r="E363" s="14" t="str">
        <f>IF(OR(ISBLANK(B363),ISBLANK(D363))=FALSE,VLOOKUP(C363,'Límites CartaControl'!$A$7:$I$13,9,FALSE),"")</f>
        <v/>
      </c>
      <c r="F363" s="48"/>
      <c r="G363" s="103"/>
      <c r="H363" s="48"/>
      <c r="I363" s="75"/>
    </row>
    <row r="364" spans="1:9" x14ac:dyDescent="0.25">
      <c r="A364" s="43">
        <v>354</v>
      </c>
      <c r="B364" s="78"/>
      <c r="C364" s="48"/>
      <c r="D364" s="48"/>
      <c r="E364" s="14" t="str">
        <f>IF(OR(ISBLANK(B364),ISBLANK(D364))=FALSE,VLOOKUP(C364,'Límites CartaControl'!$A$7:$I$13,9,FALSE),"")</f>
        <v/>
      </c>
      <c r="F364" s="48"/>
      <c r="G364" s="103"/>
      <c r="H364" s="48"/>
      <c r="I364" s="75"/>
    </row>
    <row r="365" spans="1:9" x14ac:dyDescent="0.25">
      <c r="A365" s="43">
        <v>355</v>
      </c>
      <c r="B365" s="78"/>
      <c r="C365" s="48"/>
      <c r="D365" s="48"/>
      <c r="E365" s="14" t="str">
        <f>IF(OR(ISBLANK(B365),ISBLANK(D365))=FALSE,VLOOKUP(C365,'Límites CartaControl'!$A$7:$I$13,9,FALSE),"")</f>
        <v/>
      </c>
      <c r="F365" s="48"/>
      <c r="G365" s="103"/>
      <c r="H365" s="48"/>
      <c r="I365" s="75"/>
    </row>
    <row r="366" spans="1:9" x14ac:dyDescent="0.25">
      <c r="A366" s="43">
        <v>356</v>
      </c>
      <c r="B366" s="78"/>
      <c r="C366" s="48"/>
      <c r="D366" s="48"/>
      <c r="E366" s="14" t="str">
        <f>IF(OR(ISBLANK(B366),ISBLANK(D366))=FALSE,VLOOKUP(C366,'Límites CartaControl'!$A$7:$I$13,9,FALSE),"")</f>
        <v/>
      </c>
      <c r="F366" s="48"/>
      <c r="G366" s="103"/>
      <c r="H366" s="48"/>
      <c r="I366" s="75"/>
    </row>
    <row r="367" spans="1:9" x14ac:dyDescent="0.25">
      <c r="A367" s="43">
        <v>357</v>
      </c>
      <c r="B367" s="78"/>
      <c r="C367" s="48"/>
      <c r="D367" s="48"/>
      <c r="E367" s="14" t="str">
        <f>IF(OR(ISBLANK(B367),ISBLANK(D367))=FALSE,VLOOKUP(C367,'Límites CartaControl'!$A$7:$I$13,9,FALSE),"")</f>
        <v/>
      </c>
      <c r="F367" s="48"/>
      <c r="G367" s="103"/>
      <c r="H367" s="48"/>
      <c r="I367" s="75"/>
    </row>
    <row r="368" spans="1:9" x14ac:dyDescent="0.25">
      <c r="A368" s="43">
        <v>358</v>
      </c>
      <c r="B368" s="78"/>
      <c r="C368" s="48"/>
      <c r="D368" s="48"/>
      <c r="E368" s="14" t="str">
        <f>IF(OR(ISBLANK(B368),ISBLANK(D368))=FALSE,VLOOKUP(C368,'Límites CartaControl'!$A$7:$I$13,9,FALSE),"")</f>
        <v/>
      </c>
      <c r="F368" s="48"/>
      <c r="G368" s="103"/>
      <c r="H368" s="48"/>
      <c r="I368" s="75"/>
    </row>
    <row r="369" spans="1:9" x14ac:dyDescent="0.25">
      <c r="A369" s="43">
        <v>359</v>
      </c>
      <c r="B369" s="78"/>
      <c r="C369" s="48"/>
      <c r="D369" s="48"/>
      <c r="E369" s="14" t="str">
        <f>IF(OR(ISBLANK(B369),ISBLANK(D369))=FALSE,VLOOKUP(C369,'Límites CartaControl'!$A$7:$I$13,9,FALSE),"")</f>
        <v/>
      </c>
      <c r="F369" s="48"/>
      <c r="G369" s="103"/>
      <c r="H369" s="48"/>
      <c r="I369" s="75"/>
    </row>
    <row r="370" spans="1:9" x14ac:dyDescent="0.25">
      <c r="A370" s="43">
        <v>360</v>
      </c>
      <c r="B370" s="78"/>
      <c r="C370" s="48"/>
      <c r="D370" s="48"/>
      <c r="E370" s="14" t="str">
        <f>IF(OR(ISBLANK(B370),ISBLANK(D370))=FALSE,VLOOKUP(C370,'Límites CartaControl'!$A$7:$I$13,9,FALSE),"")</f>
        <v/>
      </c>
      <c r="F370" s="48"/>
      <c r="G370" s="103"/>
      <c r="H370" s="48"/>
      <c r="I370" s="75"/>
    </row>
    <row r="371" spans="1:9" x14ac:dyDescent="0.25">
      <c r="A371" s="43">
        <v>361</v>
      </c>
      <c r="B371" s="78"/>
      <c r="C371" s="48"/>
      <c r="D371" s="48"/>
      <c r="E371" s="14" t="str">
        <f>IF(OR(ISBLANK(B371),ISBLANK(D371))=FALSE,VLOOKUP(C371,'Límites CartaControl'!$A$7:$I$13,9,FALSE),"")</f>
        <v/>
      </c>
      <c r="F371" s="48"/>
      <c r="G371" s="103"/>
      <c r="H371" s="48"/>
      <c r="I371" s="75"/>
    </row>
    <row r="372" spans="1:9" x14ac:dyDescent="0.25">
      <c r="A372" s="43">
        <v>362</v>
      </c>
      <c r="B372" s="78"/>
      <c r="C372" s="48"/>
      <c r="D372" s="48"/>
      <c r="E372" s="14" t="str">
        <f>IF(OR(ISBLANK(B372),ISBLANK(D372))=FALSE,VLOOKUP(C372,'Límites CartaControl'!$A$7:$I$13,9,FALSE),"")</f>
        <v/>
      </c>
      <c r="F372" s="48"/>
      <c r="G372" s="103"/>
      <c r="H372" s="48"/>
      <c r="I372" s="75"/>
    </row>
    <row r="373" spans="1:9" x14ac:dyDescent="0.25">
      <c r="A373" s="43">
        <v>363</v>
      </c>
      <c r="B373" s="78"/>
      <c r="C373" s="48"/>
      <c r="D373" s="48"/>
      <c r="E373" s="14" t="str">
        <f>IF(OR(ISBLANK(B373),ISBLANK(D373))=FALSE,VLOOKUP(C373,'Límites CartaControl'!$A$7:$I$13,9,FALSE),"")</f>
        <v/>
      </c>
      <c r="F373" s="48"/>
      <c r="G373" s="103"/>
      <c r="H373" s="48"/>
      <c r="I373" s="75"/>
    </row>
    <row r="374" spans="1:9" x14ac:dyDescent="0.25">
      <c r="A374" s="43">
        <v>364</v>
      </c>
      <c r="B374" s="78"/>
      <c r="C374" s="48"/>
      <c r="D374" s="48"/>
      <c r="E374" s="14" t="str">
        <f>IF(OR(ISBLANK(B374),ISBLANK(D374))=FALSE,VLOOKUP(C374,'Límites CartaControl'!$A$7:$I$13,9,FALSE),"")</f>
        <v/>
      </c>
      <c r="F374" s="48"/>
      <c r="G374" s="103"/>
      <c r="H374" s="48"/>
      <c r="I374" s="75"/>
    </row>
    <row r="375" spans="1:9" x14ac:dyDescent="0.25">
      <c r="A375" s="43">
        <v>365</v>
      </c>
      <c r="B375" s="78"/>
      <c r="C375" s="48"/>
      <c r="D375" s="48"/>
      <c r="E375" s="14" t="str">
        <f>IF(OR(ISBLANK(B375),ISBLANK(D375))=FALSE,VLOOKUP(C375,'Límites CartaControl'!$A$7:$I$13,9,FALSE),"")</f>
        <v/>
      </c>
      <c r="F375" s="48"/>
      <c r="G375" s="103"/>
      <c r="H375" s="48"/>
      <c r="I375" s="75"/>
    </row>
    <row r="376" spans="1:9" x14ac:dyDescent="0.25">
      <c r="A376" s="43">
        <v>366</v>
      </c>
      <c r="B376" s="78"/>
      <c r="C376" s="48"/>
      <c r="D376" s="48"/>
      <c r="E376" s="14" t="str">
        <f>IF(OR(ISBLANK(B376),ISBLANK(D376))=FALSE,VLOOKUP(C376,'Límites CartaControl'!$A$7:$I$13,9,FALSE),"")</f>
        <v/>
      </c>
      <c r="F376" s="48"/>
      <c r="G376" s="103"/>
      <c r="H376" s="48"/>
      <c r="I376" s="75"/>
    </row>
    <row r="377" spans="1:9" x14ac:dyDescent="0.25">
      <c r="A377" s="43">
        <v>367</v>
      </c>
      <c r="B377" s="78"/>
      <c r="C377" s="48"/>
      <c r="D377" s="48"/>
      <c r="E377" s="14" t="str">
        <f>IF(OR(ISBLANK(B377),ISBLANK(D377))=FALSE,VLOOKUP(C377,'Límites CartaControl'!$A$7:$I$13,9,FALSE),"")</f>
        <v/>
      </c>
      <c r="F377" s="48"/>
      <c r="G377" s="103"/>
      <c r="H377" s="48"/>
      <c r="I377" s="75"/>
    </row>
    <row r="378" spans="1:9" x14ac:dyDescent="0.25">
      <c r="A378" s="43">
        <v>368</v>
      </c>
      <c r="B378" s="78"/>
      <c r="C378" s="48"/>
      <c r="D378" s="48"/>
      <c r="E378" s="14" t="str">
        <f>IF(OR(ISBLANK(B378),ISBLANK(D378))=FALSE,VLOOKUP(C378,'Límites CartaControl'!$A$7:$I$13,9,FALSE),"")</f>
        <v/>
      </c>
      <c r="F378" s="48"/>
      <c r="G378" s="103"/>
      <c r="H378" s="48"/>
      <c r="I378" s="75"/>
    </row>
    <row r="379" spans="1:9" x14ac:dyDescent="0.25">
      <c r="A379" s="43">
        <v>369</v>
      </c>
      <c r="B379" s="78"/>
      <c r="C379" s="48"/>
      <c r="D379" s="48"/>
      <c r="E379" s="14" t="str">
        <f>IF(OR(ISBLANK(B379),ISBLANK(D379))=FALSE,VLOOKUP(C379,'Límites CartaControl'!$A$7:$I$13,9,FALSE),"")</f>
        <v/>
      </c>
      <c r="F379" s="48"/>
      <c r="G379" s="103"/>
      <c r="H379" s="48"/>
      <c r="I379" s="75"/>
    </row>
    <row r="380" spans="1:9" x14ac:dyDescent="0.25">
      <c r="A380" s="43">
        <v>370</v>
      </c>
      <c r="B380" s="78"/>
      <c r="C380" s="48"/>
      <c r="D380" s="48"/>
      <c r="E380" s="14" t="str">
        <f>IF(OR(ISBLANK(B380),ISBLANK(D380))=FALSE,VLOOKUP(C380,'Límites CartaControl'!$A$7:$I$13,9,FALSE),"")</f>
        <v/>
      </c>
      <c r="F380" s="48"/>
      <c r="G380" s="103"/>
      <c r="H380" s="48"/>
      <c r="I380" s="75"/>
    </row>
    <row r="381" spans="1:9" x14ac:dyDescent="0.25">
      <c r="A381" s="43">
        <v>371</v>
      </c>
      <c r="B381" s="78"/>
      <c r="C381" s="48"/>
      <c r="D381" s="48"/>
      <c r="E381" s="14" t="str">
        <f>IF(OR(ISBLANK(B381),ISBLANK(D381))=FALSE,VLOOKUP(C381,'Límites CartaControl'!$A$7:$I$13,9,FALSE),"")</f>
        <v/>
      </c>
      <c r="F381" s="48"/>
      <c r="G381" s="103"/>
      <c r="H381" s="48"/>
      <c r="I381" s="75"/>
    </row>
    <row r="382" spans="1:9" x14ac:dyDescent="0.25">
      <c r="A382" s="43">
        <v>372</v>
      </c>
      <c r="B382" s="78"/>
      <c r="C382" s="48"/>
      <c r="D382" s="48"/>
      <c r="E382" s="14" t="str">
        <f>IF(OR(ISBLANK(B382),ISBLANK(D382))=FALSE,VLOOKUP(C382,'Límites CartaControl'!$A$7:$I$13,9,FALSE),"")</f>
        <v/>
      </c>
      <c r="F382" s="48"/>
      <c r="G382" s="103"/>
      <c r="H382" s="48"/>
      <c r="I382" s="75"/>
    </row>
    <row r="383" spans="1:9" x14ac:dyDescent="0.25">
      <c r="A383" s="43">
        <v>373</v>
      </c>
      <c r="B383" s="78"/>
      <c r="C383" s="48"/>
      <c r="D383" s="48"/>
      <c r="E383" s="14" t="str">
        <f>IF(OR(ISBLANK(B383),ISBLANK(D383))=FALSE,VLOOKUP(C383,'Límites CartaControl'!$A$7:$I$13,9,FALSE),"")</f>
        <v/>
      </c>
      <c r="F383" s="48"/>
      <c r="G383" s="103"/>
      <c r="H383" s="48"/>
      <c r="I383" s="75"/>
    </row>
    <row r="384" spans="1:9" x14ac:dyDescent="0.25">
      <c r="A384" s="43">
        <v>374</v>
      </c>
      <c r="B384" s="78"/>
      <c r="C384" s="48"/>
      <c r="D384" s="48"/>
      <c r="E384" s="14" t="str">
        <f>IF(OR(ISBLANK(B384),ISBLANK(D384))=FALSE,VLOOKUP(C384,'Límites CartaControl'!$A$7:$I$13,9,FALSE),"")</f>
        <v/>
      </c>
      <c r="F384" s="48"/>
      <c r="G384" s="103"/>
      <c r="H384" s="48"/>
      <c r="I384" s="75"/>
    </row>
    <row r="385" spans="1:9" x14ac:dyDescent="0.25">
      <c r="A385" s="43">
        <v>375</v>
      </c>
      <c r="B385" s="78"/>
      <c r="C385" s="48"/>
      <c r="D385" s="48"/>
      <c r="E385" s="14" t="str">
        <f>IF(OR(ISBLANK(B385),ISBLANK(D385))=FALSE,VLOOKUP(C385,'Límites CartaControl'!$A$7:$I$13,9,FALSE),"")</f>
        <v/>
      </c>
      <c r="F385" s="48"/>
      <c r="G385" s="103"/>
      <c r="H385" s="48"/>
      <c r="I385" s="75"/>
    </row>
    <row r="386" spans="1:9" x14ac:dyDescent="0.25">
      <c r="A386" s="43">
        <v>376</v>
      </c>
      <c r="B386" s="78"/>
      <c r="C386" s="48"/>
      <c r="D386" s="48"/>
      <c r="E386" s="14" t="str">
        <f>IF(OR(ISBLANK(B386),ISBLANK(D386))=FALSE,VLOOKUP(C386,'Límites CartaControl'!$A$7:$I$13,9,FALSE),"")</f>
        <v/>
      </c>
      <c r="F386" s="48"/>
      <c r="G386" s="103"/>
      <c r="H386" s="48"/>
      <c r="I386" s="75"/>
    </row>
    <row r="387" spans="1:9" x14ac:dyDescent="0.25">
      <c r="A387" s="43">
        <v>377</v>
      </c>
      <c r="B387" s="78"/>
      <c r="C387" s="48"/>
      <c r="D387" s="48"/>
      <c r="E387" s="14" t="str">
        <f>IF(OR(ISBLANK(B387),ISBLANK(D387))=FALSE,VLOOKUP(C387,'Límites CartaControl'!$A$7:$I$13,9,FALSE),"")</f>
        <v/>
      </c>
      <c r="F387" s="48"/>
      <c r="G387" s="103"/>
      <c r="H387" s="48"/>
      <c r="I387" s="75"/>
    </row>
    <row r="388" spans="1:9" x14ac:dyDescent="0.25">
      <c r="A388" s="43">
        <v>378</v>
      </c>
      <c r="B388" s="78"/>
      <c r="C388" s="48"/>
      <c r="D388" s="48"/>
      <c r="E388" s="14" t="str">
        <f>IF(OR(ISBLANK(B388),ISBLANK(D388))=FALSE,VLOOKUP(C388,'Límites CartaControl'!$A$7:$I$13,9,FALSE),"")</f>
        <v/>
      </c>
      <c r="F388" s="48"/>
      <c r="G388" s="103"/>
      <c r="H388" s="48"/>
      <c r="I388" s="75"/>
    </row>
    <row r="389" spans="1:9" x14ac:dyDescent="0.25">
      <c r="A389" s="43">
        <v>379</v>
      </c>
      <c r="B389" s="78"/>
      <c r="C389" s="48"/>
      <c r="D389" s="48"/>
      <c r="E389" s="14" t="str">
        <f>IF(OR(ISBLANK(B389),ISBLANK(D389))=FALSE,VLOOKUP(C389,'Límites CartaControl'!$A$7:$I$13,9,FALSE),"")</f>
        <v/>
      </c>
      <c r="F389" s="48"/>
      <c r="G389" s="103"/>
      <c r="H389" s="48"/>
      <c r="I389" s="75"/>
    </row>
    <row r="390" spans="1:9" x14ac:dyDescent="0.25">
      <c r="A390" s="43">
        <v>380</v>
      </c>
      <c r="B390" s="78"/>
      <c r="C390" s="48"/>
      <c r="D390" s="48"/>
      <c r="E390" s="14" t="str">
        <f>IF(OR(ISBLANK(B390),ISBLANK(D390))=FALSE,VLOOKUP(C390,'Límites CartaControl'!$A$7:$I$13,9,FALSE),"")</f>
        <v/>
      </c>
      <c r="F390" s="48"/>
      <c r="G390" s="103"/>
      <c r="H390" s="48"/>
      <c r="I390" s="75"/>
    </row>
    <row r="391" spans="1:9" x14ac:dyDescent="0.25">
      <c r="A391" s="43">
        <v>381</v>
      </c>
      <c r="B391" s="78"/>
      <c r="C391" s="48"/>
      <c r="D391" s="48"/>
      <c r="E391" s="14" t="str">
        <f>IF(OR(ISBLANK(B391),ISBLANK(D391))=FALSE,VLOOKUP(C391,'Límites CartaControl'!$A$7:$I$13,9,FALSE),"")</f>
        <v/>
      </c>
      <c r="F391" s="48"/>
      <c r="G391" s="103"/>
      <c r="H391" s="48"/>
      <c r="I391" s="75"/>
    </row>
    <row r="392" spans="1:9" x14ac:dyDescent="0.25">
      <c r="A392" s="43">
        <v>382</v>
      </c>
      <c r="B392" s="78"/>
      <c r="C392" s="48"/>
      <c r="D392" s="48"/>
      <c r="E392" s="14" t="str">
        <f>IF(OR(ISBLANK(B392),ISBLANK(D392))=FALSE,VLOOKUP(C392,'Límites CartaControl'!$A$7:$I$13,9,FALSE),"")</f>
        <v/>
      </c>
      <c r="F392" s="48"/>
      <c r="G392" s="103"/>
      <c r="H392" s="48"/>
      <c r="I392" s="75"/>
    </row>
    <row r="393" spans="1:9" x14ac:dyDescent="0.25">
      <c r="A393" s="43">
        <v>383</v>
      </c>
      <c r="B393" s="78"/>
      <c r="C393" s="48"/>
      <c r="D393" s="48"/>
      <c r="E393" s="14" t="str">
        <f>IF(OR(ISBLANK(B393),ISBLANK(D393))=FALSE,VLOOKUP(C393,'Límites CartaControl'!$A$7:$I$13,9,FALSE),"")</f>
        <v/>
      </c>
      <c r="F393" s="48"/>
      <c r="G393" s="103"/>
      <c r="H393" s="48"/>
      <c r="I393" s="75"/>
    </row>
    <row r="394" spans="1:9" x14ac:dyDescent="0.25">
      <c r="A394" s="43">
        <v>384</v>
      </c>
      <c r="B394" s="78"/>
      <c r="C394" s="48"/>
      <c r="D394" s="48"/>
      <c r="E394" s="14" t="str">
        <f>IF(OR(ISBLANK(B394),ISBLANK(D394))=FALSE,VLOOKUP(C394,'Límites CartaControl'!$A$7:$I$13,9,FALSE),"")</f>
        <v/>
      </c>
      <c r="F394" s="48"/>
      <c r="G394" s="103"/>
      <c r="H394" s="48"/>
      <c r="I394" s="75"/>
    </row>
    <row r="395" spans="1:9" x14ac:dyDescent="0.25">
      <c r="A395" s="43">
        <v>385</v>
      </c>
      <c r="B395" s="78"/>
      <c r="C395" s="48"/>
      <c r="D395" s="48"/>
      <c r="E395" s="14" t="str">
        <f>IF(OR(ISBLANK(B395),ISBLANK(D395))=FALSE,VLOOKUP(C395,'Límites CartaControl'!$A$7:$I$13,9,FALSE),"")</f>
        <v/>
      </c>
      <c r="F395" s="48"/>
      <c r="G395" s="103"/>
      <c r="H395" s="48"/>
      <c r="I395" s="75"/>
    </row>
    <row r="396" spans="1:9" x14ac:dyDescent="0.25">
      <c r="A396" s="43">
        <v>386</v>
      </c>
      <c r="B396" s="78"/>
      <c r="C396" s="48"/>
      <c r="D396" s="48"/>
      <c r="E396" s="14" t="str">
        <f>IF(OR(ISBLANK(B396),ISBLANK(D396))=FALSE,VLOOKUP(C396,'Límites CartaControl'!$A$7:$I$13,9,FALSE),"")</f>
        <v/>
      </c>
      <c r="F396" s="48"/>
      <c r="G396" s="103"/>
      <c r="H396" s="48"/>
      <c r="I396" s="75"/>
    </row>
    <row r="397" spans="1:9" x14ac:dyDescent="0.25">
      <c r="A397" s="43">
        <v>387</v>
      </c>
      <c r="B397" s="78"/>
      <c r="C397" s="48"/>
      <c r="D397" s="48"/>
      <c r="E397" s="14" t="str">
        <f>IF(OR(ISBLANK(B397),ISBLANK(D397))=FALSE,VLOOKUP(C397,'Límites CartaControl'!$A$7:$I$13,9,FALSE),"")</f>
        <v/>
      </c>
      <c r="F397" s="48"/>
      <c r="G397" s="103"/>
      <c r="H397" s="48"/>
      <c r="I397" s="75"/>
    </row>
    <row r="398" spans="1:9" x14ac:dyDescent="0.25">
      <c r="A398" s="43">
        <v>388</v>
      </c>
      <c r="B398" s="78"/>
      <c r="C398" s="48"/>
      <c r="D398" s="48"/>
      <c r="E398" s="14" t="str">
        <f>IF(OR(ISBLANK(B398),ISBLANK(D398))=FALSE,VLOOKUP(C398,'Límites CartaControl'!$A$7:$I$13,9,FALSE),"")</f>
        <v/>
      </c>
      <c r="F398" s="48"/>
      <c r="G398" s="103"/>
      <c r="H398" s="48"/>
      <c r="I398" s="75"/>
    </row>
    <row r="399" spans="1:9" x14ac:dyDescent="0.25">
      <c r="A399" s="43">
        <v>389</v>
      </c>
      <c r="B399" s="78"/>
      <c r="C399" s="48"/>
      <c r="D399" s="48"/>
      <c r="E399" s="14" t="str">
        <f>IF(OR(ISBLANK(B399),ISBLANK(D399))=FALSE,VLOOKUP(C399,'Límites CartaControl'!$A$7:$I$13,9,FALSE),"")</f>
        <v/>
      </c>
      <c r="F399" s="48"/>
      <c r="G399" s="103"/>
      <c r="H399" s="48"/>
      <c r="I399" s="75"/>
    </row>
    <row r="400" spans="1:9" x14ac:dyDescent="0.25">
      <c r="A400" s="43">
        <v>390</v>
      </c>
      <c r="B400" s="78"/>
      <c r="C400" s="48"/>
      <c r="D400" s="48"/>
      <c r="E400" s="14" t="str">
        <f>IF(OR(ISBLANK(B400),ISBLANK(D400))=FALSE,VLOOKUP(C400,'Límites CartaControl'!$A$7:$I$13,9,FALSE),"")</f>
        <v/>
      </c>
      <c r="F400" s="48"/>
      <c r="G400" s="103"/>
      <c r="H400" s="48"/>
      <c r="I400" s="75"/>
    </row>
    <row r="401" spans="1:9" x14ac:dyDescent="0.25">
      <c r="A401" s="43">
        <v>391</v>
      </c>
      <c r="B401" s="78"/>
      <c r="C401" s="48"/>
      <c r="D401" s="48"/>
      <c r="E401" s="14" t="str">
        <f>IF(OR(ISBLANK(B401),ISBLANK(D401))=FALSE,VLOOKUP(C401,'Límites CartaControl'!$A$7:$I$13,9,FALSE),"")</f>
        <v/>
      </c>
      <c r="F401" s="48"/>
      <c r="G401" s="103"/>
      <c r="H401" s="48"/>
      <c r="I401" s="75"/>
    </row>
    <row r="402" spans="1:9" x14ac:dyDescent="0.25">
      <c r="A402" s="43">
        <v>392</v>
      </c>
      <c r="B402" s="78"/>
      <c r="C402" s="48"/>
      <c r="D402" s="48"/>
      <c r="E402" s="14" t="str">
        <f>IF(OR(ISBLANK(B402),ISBLANK(D402))=FALSE,VLOOKUP(C402,'Límites CartaControl'!$A$7:$I$13,9,FALSE),"")</f>
        <v/>
      </c>
      <c r="F402" s="48"/>
      <c r="G402" s="103"/>
      <c r="H402" s="48"/>
      <c r="I402" s="75"/>
    </row>
    <row r="403" spans="1:9" x14ac:dyDescent="0.25">
      <c r="A403" s="43">
        <v>393</v>
      </c>
      <c r="B403" s="78"/>
      <c r="C403" s="48"/>
      <c r="D403" s="48"/>
      <c r="E403" s="14" t="str">
        <f>IF(OR(ISBLANK(B403),ISBLANK(D403))=FALSE,VLOOKUP(C403,'Límites CartaControl'!$A$7:$I$13,9,FALSE),"")</f>
        <v/>
      </c>
      <c r="F403" s="48"/>
      <c r="G403" s="103"/>
      <c r="H403" s="48"/>
      <c r="I403" s="75"/>
    </row>
    <row r="404" spans="1:9" x14ac:dyDescent="0.25">
      <c r="A404" s="43">
        <v>394</v>
      </c>
      <c r="B404" s="78"/>
      <c r="C404" s="48"/>
      <c r="D404" s="48"/>
      <c r="E404" s="14" t="str">
        <f>IF(OR(ISBLANK(B404),ISBLANK(D404))=FALSE,VLOOKUP(C404,'Límites CartaControl'!$A$7:$I$13,9,FALSE),"")</f>
        <v/>
      </c>
      <c r="F404" s="48"/>
      <c r="G404" s="103"/>
      <c r="H404" s="48"/>
      <c r="I404" s="75"/>
    </row>
    <row r="405" spans="1:9" x14ac:dyDescent="0.25">
      <c r="A405" s="43">
        <v>395</v>
      </c>
      <c r="B405" s="78"/>
      <c r="C405" s="48"/>
      <c r="D405" s="48"/>
      <c r="E405" s="14" t="str">
        <f>IF(OR(ISBLANK(B405),ISBLANK(D405))=FALSE,VLOOKUP(C405,'Límites CartaControl'!$A$7:$I$13,9,FALSE),"")</f>
        <v/>
      </c>
      <c r="F405" s="48"/>
      <c r="G405" s="103"/>
      <c r="H405" s="48"/>
      <c r="I405" s="75"/>
    </row>
    <row r="406" spans="1:9" x14ac:dyDescent="0.25">
      <c r="A406" s="43">
        <v>396</v>
      </c>
      <c r="B406" s="78"/>
      <c r="C406" s="48"/>
      <c r="D406" s="48"/>
      <c r="E406" s="14" t="str">
        <f>IF(OR(ISBLANK(B406),ISBLANK(D406))=FALSE,VLOOKUP(C406,'Límites CartaControl'!$A$7:$I$13,9,FALSE),"")</f>
        <v/>
      </c>
      <c r="F406" s="48"/>
      <c r="G406" s="103"/>
      <c r="H406" s="48"/>
      <c r="I406" s="75"/>
    </row>
    <row r="407" spans="1:9" x14ac:dyDescent="0.25">
      <c r="A407" s="43">
        <v>397</v>
      </c>
      <c r="B407" s="78"/>
      <c r="C407" s="48"/>
      <c r="D407" s="48"/>
      <c r="E407" s="14" t="str">
        <f>IF(OR(ISBLANK(B407),ISBLANK(D407))=FALSE,VLOOKUP(C407,'Límites CartaControl'!$A$7:$I$13,9,FALSE),"")</f>
        <v/>
      </c>
      <c r="F407" s="48"/>
      <c r="G407" s="103"/>
      <c r="H407" s="48"/>
      <c r="I407" s="75"/>
    </row>
    <row r="408" spans="1:9" x14ac:dyDescent="0.25">
      <c r="A408" s="43">
        <v>398</v>
      </c>
      <c r="B408" s="78"/>
      <c r="C408" s="48"/>
      <c r="D408" s="48"/>
      <c r="E408" s="14" t="str">
        <f>IF(OR(ISBLANK(B408),ISBLANK(D408))=FALSE,VLOOKUP(C408,'Límites CartaControl'!$A$7:$I$13,9,FALSE),"")</f>
        <v/>
      </c>
      <c r="F408" s="48"/>
      <c r="G408" s="103"/>
      <c r="H408" s="48"/>
      <c r="I408" s="75"/>
    </row>
    <row r="409" spans="1:9" x14ac:dyDescent="0.25">
      <c r="A409" s="43">
        <v>399</v>
      </c>
      <c r="B409" s="78"/>
      <c r="C409" s="48"/>
      <c r="D409" s="48"/>
      <c r="E409" s="14" t="str">
        <f>IF(OR(ISBLANK(B409),ISBLANK(D409))=FALSE,VLOOKUP(C409,'Límites CartaControl'!$A$7:$I$13,9,FALSE),"")</f>
        <v/>
      </c>
      <c r="F409" s="48"/>
      <c r="G409" s="103"/>
      <c r="H409" s="48"/>
      <c r="I409" s="75"/>
    </row>
    <row r="410" spans="1:9" x14ac:dyDescent="0.25">
      <c r="A410" s="43">
        <v>400</v>
      </c>
      <c r="B410" s="78"/>
      <c r="C410" s="48"/>
      <c r="D410" s="48"/>
      <c r="E410" s="14" t="str">
        <f>IF(OR(ISBLANK(B410),ISBLANK(D410))=FALSE,VLOOKUP(C410,'Límites CartaControl'!$A$7:$I$13,9,FALSE),"")</f>
        <v/>
      </c>
      <c r="F410" s="48"/>
      <c r="G410" s="103"/>
      <c r="H410" s="48"/>
      <c r="I410" s="75"/>
    </row>
    <row r="411" spans="1:9" x14ac:dyDescent="0.25">
      <c r="A411" s="43">
        <v>401</v>
      </c>
      <c r="B411" s="78"/>
      <c r="C411" s="48"/>
      <c r="D411" s="48"/>
      <c r="E411" s="14" t="str">
        <f>IF(OR(ISBLANK(B411),ISBLANK(D411))=FALSE,VLOOKUP(C411,'Límites CartaControl'!$A$7:$I$13,9,FALSE),"")</f>
        <v/>
      </c>
      <c r="F411" s="48"/>
      <c r="G411" s="103"/>
      <c r="H411" s="48"/>
      <c r="I411" s="75"/>
    </row>
    <row r="412" spans="1:9" x14ac:dyDescent="0.25">
      <c r="A412" s="43">
        <v>402</v>
      </c>
      <c r="B412" s="78"/>
      <c r="C412" s="48"/>
      <c r="D412" s="48"/>
      <c r="E412" s="14" t="str">
        <f>IF(OR(ISBLANK(B412),ISBLANK(D412))=FALSE,VLOOKUP(C412,'Límites CartaControl'!$A$7:$I$13,9,FALSE),"")</f>
        <v/>
      </c>
      <c r="F412" s="48"/>
      <c r="G412" s="103"/>
      <c r="H412" s="48"/>
      <c r="I412" s="75"/>
    </row>
    <row r="413" spans="1:9" x14ac:dyDescent="0.25">
      <c r="A413" s="43">
        <v>403</v>
      </c>
      <c r="B413" s="78"/>
      <c r="C413" s="48"/>
      <c r="D413" s="48"/>
      <c r="E413" s="14" t="str">
        <f>IF(OR(ISBLANK(B413),ISBLANK(D413))=FALSE,VLOOKUP(C413,'Límites CartaControl'!$A$7:$I$13,9,FALSE),"")</f>
        <v/>
      </c>
      <c r="F413" s="48"/>
      <c r="G413" s="103"/>
      <c r="H413" s="48"/>
      <c r="I413" s="75"/>
    </row>
    <row r="414" spans="1:9" x14ac:dyDescent="0.25">
      <c r="A414" s="43">
        <v>404</v>
      </c>
      <c r="B414" s="78"/>
      <c r="C414" s="48"/>
      <c r="D414" s="48"/>
      <c r="E414" s="14" t="str">
        <f>IF(OR(ISBLANK(B414),ISBLANK(D414))=FALSE,VLOOKUP(C414,'Límites CartaControl'!$A$7:$I$13,9,FALSE),"")</f>
        <v/>
      </c>
      <c r="F414" s="48"/>
      <c r="G414" s="103"/>
      <c r="H414" s="48"/>
      <c r="I414" s="75"/>
    </row>
    <row r="415" spans="1:9" x14ac:dyDescent="0.25">
      <c r="A415" s="43">
        <v>405</v>
      </c>
      <c r="B415" s="78"/>
      <c r="C415" s="48"/>
      <c r="D415" s="48"/>
      <c r="E415" s="14" t="str">
        <f>IF(OR(ISBLANK(B415),ISBLANK(D415))=FALSE,VLOOKUP(C415,'Límites CartaControl'!$A$7:$I$13,9,FALSE),"")</f>
        <v/>
      </c>
      <c r="F415" s="48"/>
      <c r="G415" s="103"/>
      <c r="H415" s="48"/>
      <c r="I415" s="75"/>
    </row>
    <row r="416" spans="1:9" x14ac:dyDescent="0.25">
      <c r="A416" s="43">
        <v>406</v>
      </c>
      <c r="B416" s="78"/>
      <c r="C416" s="48"/>
      <c r="D416" s="48"/>
      <c r="E416" s="14" t="str">
        <f>IF(OR(ISBLANK(B416),ISBLANK(D416))=FALSE,VLOOKUP(C416,'Límites CartaControl'!$A$7:$I$13,9,FALSE),"")</f>
        <v/>
      </c>
      <c r="F416" s="48"/>
      <c r="G416" s="103"/>
      <c r="H416" s="48"/>
      <c r="I416" s="75"/>
    </row>
    <row r="417" spans="1:9" x14ac:dyDescent="0.25">
      <c r="A417" s="43">
        <v>407</v>
      </c>
      <c r="B417" s="78"/>
      <c r="C417" s="48"/>
      <c r="D417" s="48"/>
      <c r="E417" s="14" t="str">
        <f>IF(OR(ISBLANK(B417),ISBLANK(D417))=FALSE,VLOOKUP(C417,'Límites CartaControl'!$A$7:$I$13,9,FALSE),"")</f>
        <v/>
      </c>
      <c r="F417" s="48"/>
      <c r="G417" s="103"/>
      <c r="H417" s="48"/>
      <c r="I417" s="75"/>
    </row>
    <row r="418" spans="1:9" x14ac:dyDescent="0.25">
      <c r="A418" s="43">
        <v>408</v>
      </c>
      <c r="B418" s="78"/>
      <c r="C418" s="48"/>
      <c r="D418" s="48"/>
      <c r="E418" s="14" t="str">
        <f>IF(OR(ISBLANK(B418),ISBLANK(D418))=FALSE,VLOOKUP(C418,'Límites CartaControl'!$A$7:$I$13,9,FALSE),"")</f>
        <v/>
      </c>
      <c r="F418" s="48"/>
      <c r="G418" s="103"/>
      <c r="H418" s="48"/>
      <c r="I418" s="75"/>
    </row>
    <row r="419" spans="1:9" x14ac:dyDescent="0.25">
      <c r="A419" s="43">
        <v>409</v>
      </c>
      <c r="B419" s="78"/>
      <c r="C419" s="48"/>
      <c r="D419" s="48"/>
      <c r="E419" s="14" t="str">
        <f>IF(OR(ISBLANK(B419),ISBLANK(D419))=FALSE,VLOOKUP(C419,'Límites CartaControl'!$A$7:$I$13,9,FALSE),"")</f>
        <v/>
      </c>
      <c r="F419" s="48"/>
      <c r="G419" s="103"/>
      <c r="H419" s="48"/>
      <c r="I419" s="75"/>
    </row>
    <row r="420" spans="1:9" x14ac:dyDescent="0.25">
      <c r="A420" s="43">
        <v>410</v>
      </c>
      <c r="B420" s="78"/>
      <c r="C420" s="48"/>
      <c r="D420" s="48"/>
      <c r="E420" s="14" t="str">
        <f>IF(OR(ISBLANK(B420),ISBLANK(D420))=FALSE,VLOOKUP(C420,'Límites CartaControl'!$A$7:$I$13,9,FALSE),"")</f>
        <v/>
      </c>
      <c r="F420" s="48"/>
      <c r="G420" s="103"/>
      <c r="H420" s="48"/>
      <c r="I420" s="75"/>
    </row>
    <row r="421" spans="1:9" x14ac:dyDescent="0.25">
      <c r="A421" s="43">
        <v>411</v>
      </c>
      <c r="B421" s="78"/>
      <c r="C421" s="48"/>
      <c r="D421" s="48"/>
      <c r="E421" s="14" t="str">
        <f>IF(OR(ISBLANK(B421),ISBLANK(D421))=FALSE,VLOOKUP(C421,'Límites CartaControl'!$A$7:$I$13,9,FALSE),"")</f>
        <v/>
      </c>
      <c r="F421" s="48"/>
      <c r="G421" s="103"/>
      <c r="H421" s="48"/>
      <c r="I421" s="75"/>
    </row>
    <row r="422" spans="1:9" x14ac:dyDescent="0.25">
      <c r="A422" s="43">
        <v>412</v>
      </c>
      <c r="B422" s="78"/>
      <c r="C422" s="48"/>
      <c r="D422" s="48"/>
      <c r="E422" s="14" t="str">
        <f>IF(OR(ISBLANK(B422),ISBLANK(D422))=FALSE,VLOOKUP(C422,'Límites CartaControl'!$A$7:$I$13,9,FALSE),"")</f>
        <v/>
      </c>
      <c r="F422" s="48"/>
      <c r="G422" s="103"/>
      <c r="H422" s="48"/>
      <c r="I422" s="75"/>
    </row>
    <row r="423" spans="1:9" x14ac:dyDescent="0.25">
      <c r="A423" s="43">
        <v>413</v>
      </c>
      <c r="B423" s="78"/>
      <c r="C423" s="48"/>
      <c r="D423" s="48"/>
      <c r="E423" s="14" t="str">
        <f>IF(OR(ISBLANK(B423),ISBLANK(D423))=FALSE,VLOOKUP(C423,'Límites CartaControl'!$A$7:$I$13,9,FALSE),"")</f>
        <v/>
      </c>
      <c r="F423" s="48"/>
      <c r="G423" s="103"/>
      <c r="H423" s="48"/>
      <c r="I423" s="75"/>
    </row>
    <row r="424" spans="1:9" x14ac:dyDescent="0.25">
      <c r="A424" s="43">
        <v>414</v>
      </c>
      <c r="B424" s="78"/>
      <c r="C424" s="48"/>
      <c r="D424" s="48"/>
      <c r="E424" s="14" t="str">
        <f>IF(OR(ISBLANK(B424),ISBLANK(D424))=FALSE,VLOOKUP(C424,'Límites CartaControl'!$A$7:$I$13,9,FALSE),"")</f>
        <v/>
      </c>
      <c r="F424" s="48"/>
      <c r="G424" s="103"/>
      <c r="H424" s="48"/>
      <c r="I424" s="75"/>
    </row>
    <row r="425" spans="1:9" x14ac:dyDescent="0.25">
      <c r="A425" s="43">
        <v>415</v>
      </c>
      <c r="B425" s="78"/>
      <c r="C425" s="48"/>
      <c r="D425" s="48"/>
      <c r="E425" s="14" t="str">
        <f>IF(OR(ISBLANK(B425),ISBLANK(D425))=FALSE,VLOOKUP(C425,'Límites CartaControl'!$A$7:$I$13,9,FALSE),"")</f>
        <v/>
      </c>
      <c r="F425" s="48"/>
      <c r="G425" s="103"/>
      <c r="H425" s="48"/>
      <c r="I425" s="75"/>
    </row>
    <row r="426" spans="1:9" x14ac:dyDescent="0.25">
      <c r="A426" s="43">
        <v>416</v>
      </c>
      <c r="B426" s="78"/>
      <c r="C426" s="48"/>
      <c r="D426" s="48"/>
      <c r="E426" s="14" t="str">
        <f>IF(OR(ISBLANK(B426),ISBLANK(D426))=FALSE,VLOOKUP(C426,'Límites CartaControl'!$A$7:$I$13,9,FALSE),"")</f>
        <v/>
      </c>
      <c r="F426" s="48"/>
      <c r="G426" s="103"/>
      <c r="H426" s="48"/>
      <c r="I426" s="75"/>
    </row>
    <row r="427" spans="1:9" x14ac:dyDescent="0.25">
      <c r="A427" s="43">
        <v>417</v>
      </c>
      <c r="B427" s="78"/>
      <c r="C427" s="48"/>
      <c r="D427" s="48"/>
      <c r="E427" s="14" t="str">
        <f>IF(OR(ISBLANK(B427),ISBLANK(D427))=FALSE,VLOOKUP(C427,'Límites CartaControl'!$A$7:$I$13,9,FALSE),"")</f>
        <v/>
      </c>
      <c r="F427" s="48"/>
      <c r="G427" s="103"/>
      <c r="H427" s="48"/>
      <c r="I427" s="75"/>
    </row>
    <row r="428" spans="1:9" x14ac:dyDescent="0.25">
      <c r="A428" s="43">
        <v>418</v>
      </c>
      <c r="B428" s="78"/>
      <c r="C428" s="48"/>
      <c r="D428" s="48"/>
      <c r="E428" s="14" t="str">
        <f>IF(OR(ISBLANK(B428),ISBLANK(D428))=FALSE,VLOOKUP(C428,'Límites CartaControl'!$A$7:$I$13,9,FALSE),"")</f>
        <v/>
      </c>
      <c r="F428" s="48"/>
      <c r="G428" s="103"/>
      <c r="H428" s="48"/>
      <c r="I428" s="75"/>
    </row>
    <row r="429" spans="1:9" x14ac:dyDescent="0.25">
      <c r="A429" s="43">
        <v>419</v>
      </c>
      <c r="B429" s="78"/>
      <c r="C429" s="48"/>
      <c r="D429" s="48"/>
      <c r="E429" s="14" t="str">
        <f>IF(OR(ISBLANK(B429),ISBLANK(D429))=FALSE,VLOOKUP(C429,'Límites CartaControl'!$A$7:$I$13,9,FALSE),"")</f>
        <v/>
      </c>
      <c r="F429" s="48"/>
      <c r="G429" s="103"/>
      <c r="H429" s="48"/>
      <c r="I429" s="75"/>
    </row>
    <row r="430" spans="1:9" x14ac:dyDescent="0.25">
      <c r="A430" s="43">
        <v>420</v>
      </c>
      <c r="B430" s="78"/>
      <c r="C430" s="48"/>
      <c r="D430" s="48"/>
      <c r="E430" s="14" t="str">
        <f>IF(OR(ISBLANK(B430),ISBLANK(D430))=FALSE,VLOOKUP(C430,'Límites CartaControl'!$A$7:$I$13,9,FALSE),"")</f>
        <v/>
      </c>
      <c r="F430" s="48"/>
      <c r="G430" s="103"/>
      <c r="H430" s="48"/>
      <c r="I430" s="75"/>
    </row>
    <row r="431" spans="1:9" x14ac:dyDescent="0.25">
      <c r="A431" s="43">
        <v>421</v>
      </c>
      <c r="B431" s="78"/>
      <c r="C431" s="48"/>
      <c r="D431" s="48"/>
      <c r="E431" s="14" t="str">
        <f>IF(OR(ISBLANK(B431),ISBLANK(D431))=FALSE,VLOOKUP(C431,'Límites CartaControl'!$A$7:$I$13,9,FALSE),"")</f>
        <v/>
      </c>
      <c r="F431" s="48"/>
      <c r="G431" s="103"/>
      <c r="H431" s="48"/>
      <c r="I431" s="75"/>
    </row>
    <row r="432" spans="1:9" x14ac:dyDescent="0.25">
      <c r="A432" s="43">
        <v>422</v>
      </c>
      <c r="B432" s="78"/>
      <c r="C432" s="48"/>
      <c r="D432" s="48"/>
      <c r="E432" s="14" t="str">
        <f>IF(OR(ISBLANK(B432),ISBLANK(D432))=FALSE,VLOOKUP(C432,'Límites CartaControl'!$A$7:$I$13,9,FALSE),"")</f>
        <v/>
      </c>
      <c r="F432" s="48"/>
      <c r="G432" s="103"/>
      <c r="H432" s="48"/>
      <c r="I432" s="75"/>
    </row>
    <row r="433" spans="1:9" x14ac:dyDescent="0.25">
      <c r="A433" s="43">
        <v>423</v>
      </c>
      <c r="B433" s="78"/>
      <c r="C433" s="48"/>
      <c r="D433" s="48"/>
      <c r="E433" s="14" t="str">
        <f>IF(OR(ISBLANK(B433),ISBLANK(D433))=FALSE,VLOOKUP(C433,'Límites CartaControl'!$A$7:$I$13,9,FALSE),"")</f>
        <v/>
      </c>
      <c r="F433" s="48"/>
      <c r="G433" s="103"/>
      <c r="H433" s="48"/>
      <c r="I433" s="75"/>
    </row>
    <row r="434" spans="1:9" x14ac:dyDescent="0.25">
      <c r="A434" s="43">
        <v>424</v>
      </c>
      <c r="B434" s="78"/>
      <c r="C434" s="48"/>
      <c r="D434" s="48"/>
      <c r="E434" s="14" t="str">
        <f>IF(OR(ISBLANK(B434),ISBLANK(D434))=FALSE,VLOOKUP(C434,'Límites CartaControl'!$A$7:$I$13,9,FALSE),"")</f>
        <v/>
      </c>
      <c r="F434" s="48"/>
      <c r="G434" s="103"/>
      <c r="H434" s="48"/>
      <c r="I434" s="75"/>
    </row>
    <row r="435" spans="1:9" x14ac:dyDescent="0.25">
      <c r="A435" s="43">
        <v>425</v>
      </c>
      <c r="B435" s="78"/>
      <c r="C435" s="48"/>
      <c r="D435" s="48"/>
      <c r="E435" s="14" t="str">
        <f>IF(OR(ISBLANK(B435),ISBLANK(D435))=FALSE,VLOOKUP(C435,'Límites CartaControl'!$A$7:$I$13,9,FALSE),"")</f>
        <v/>
      </c>
      <c r="F435" s="48"/>
      <c r="G435" s="103"/>
      <c r="H435" s="48"/>
      <c r="I435" s="75"/>
    </row>
    <row r="436" spans="1:9" x14ac:dyDescent="0.25">
      <c r="A436" s="43">
        <v>426</v>
      </c>
      <c r="B436" s="78"/>
      <c r="C436" s="48"/>
      <c r="D436" s="48"/>
      <c r="E436" s="14" t="str">
        <f>IF(OR(ISBLANK(B436),ISBLANK(D436))=FALSE,VLOOKUP(C436,'Límites CartaControl'!$A$7:$I$13,9,FALSE),"")</f>
        <v/>
      </c>
      <c r="F436" s="48"/>
      <c r="G436" s="103"/>
      <c r="H436" s="48"/>
      <c r="I436" s="75"/>
    </row>
    <row r="437" spans="1:9" x14ac:dyDescent="0.25">
      <c r="A437" s="43">
        <v>427</v>
      </c>
      <c r="B437" s="78"/>
      <c r="C437" s="48"/>
      <c r="D437" s="48"/>
      <c r="E437" s="14" t="str">
        <f>IF(OR(ISBLANK(B437),ISBLANK(D437))=FALSE,VLOOKUP(C437,'Límites CartaControl'!$A$7:$I$13,9,FALSE),"")</f>
        <v/>
      </c>
      <c r="F437" s="48"/>
      <c r="G437" s="103"/>
      <c r="H437" s="48"/>
      <c r="I437" s="75"/>
    </row>
    <row r="438" spans="1:9" x14ac:dyDescent="0.25">
      <c r="A438" s="43">
        <v>428</v>
      </c>
      <c r="B438" s="78"/>
      <c r="C438" s="48"/>
      <c r="D438" s="48"/>
      <c r="E438" s="14" t="str">
        <f>IF(OR(ISBLANK(B438),ISBLANK(D438))=FALSE,VLOOKUP(C438,'Límites CartaControl'!$A$7:$I$13,9,FALSE),"")</f>
        <v/>
      </c>
      <c r="F438" s="48"/>
      <c r="G438" s="103"/>
      <c r="H438" s="48"/>
      <c r="I438" s="75"/>
    </row>
    <row r="439" spans="1:9" x14ac:dyDescent="0.25">
      <c r="A439" s="43">
        <v>429</v>
      </c>
      <c r="B439" s="78"/>
      <c r="C439" s="48"/>
      <c r="D439" s="48"/>
      <c r="E439" s="14" t="str">
        <f>IF(OR(ISBLANK(B439),ISBLANK(D439))=FALSE,VLOOKUP(C439,'Límites CartaControl'!$A$7:$I$13,9,FALSE),"")</f>
        <v/>
      </c>
      <c r="F439" s="48"/>
      <c r="G439" s="103"/>
      <c r="H439" s="48"/>
      <c r="I439" s="75"/>
    </row>
    <row r="440" spans="1:9" x14ac:dyDescent="0.25">
      <c r="A440" s="43">
        <v>430</v>
      </c>
      <c r="B440" s="78"/>
      <c r="C440" s="48"/>
      <c r="D440" s="48"/>
      <c r="E440" s="14" t="str">
        <f>IF(OR(ISBLANK(B440),ISBLANK(D440))=FALSE,VLOOKUP(C440,'Límites CartaControl'!$A$7:$I$13,9,FALSE),"")</f>
        <v/>
      </c>
      <c r="F440" s="48"/>
      <c r="G440" s="103"/>
      <c r="H440" s="48"/>
      <c r="I440" s="75"/>
    </row>
    <row r="441" spans="1:9" x14ac:dyDescent="0.25">
      <c r="A441" s="43">
        <v>431</v>
      </c>
      <c r="B441" s="78"/>
      <c r="C441" s="48"/>
      <c r="D441" s="48"/>
      <c r="E441" s="14" t="str">
        <f>IF(OR(ISBLANK(B441),ISBLANK(D441))=FALSE,VLOOKUP(C441,'Límites CartaControl'!$A$7:$I$13,9,FALSE),"")</f>
        <v/>
      </c>
      <c r="F441" s="48"/>
      <c r="G441" s="103"/>
      <c r="H441" s="48"/>
      <c r="I441" s="75"/>
    </row>
    <row r="442" spans="1:9" x14ac:dyDescent="0.25">
      <c r="A442" s="43">
        <v>432</v>
      </c>
      <c r="B442" s="78"/>
      <c r="C442" s="48"/>
      <c r="D442" s="48"/>
      <c r="E442" s="14" t="str">
        <f>IF(OR(ISBLANK(B442),ISBLANK(D442))=FALSE,VLOOKUP(C442,'Límites CartaControl'!$A$7:$I$13,9,FALSE),"")</f>
        <v/>
      </c>
      <c r="F442" s="48"/>
      <c r="G442" s="103"/>
      <c r="H442" s="48"/>
      <c r="I442" s="75"/>
    </row>
    <row r="443" spans="1:9" x14ac:dyDescent="0.25">
      <c r="A443" s="43">
        <v>433</v>
      </c>
      <c r="B443" s="78"/>
      <c r="C443" s="48"/>
      <c r="D443" s="48"/>
      <c r="E443" s="14" t="str">
        <f>IF(OR(ISBLANK(B443),ISBLANK(D443))=FALSE,VLOOKUP(C443,'Límites CartaControl'!$A$7:$I$13,9,FALSE),"")</f>
        <v/>
      </c>
      <c r="F443" s="48"/>
      <c r="G443" s="103"/>
      <c r="H443" s="48"/>
      <c r="I443" s="75"/>
    </row>
    <row r="444" spans="1:9" x14ac:dyDescent="0.25">
      <c r="A444" s="43">
        <v>434</v>
      </c>
      <c r="B444" s="78"/>
      <c r="C444" s="48"/>
      <c r="D444" s="48"/>
      <c r="E444" s="14" t="str">
        <f>IF(OR(ISBLANK(B444),ISBLANK(D444))=FALSE,VLOOKUP(C444,'Límites CartaControl'!$A$7:$I$13,9,FALSE),"")</f>
        <v/>
      </c>
      <c r="F444" s="48"/>
      <c r="G444" s="103"/>
      <c r="H444" s="48"/>
      <c r="I444" s="75"/>
    </row>
    <row r="445" spans="1:9" x14ac:dyDescent="0.25">
      <c r="A445" s="43">
        <v>435</v>
      </c>
      <c r="B445" s="78"/>
      <c r="C445" s="48"/>
      <c r="D445" s="48"/>
      <c r="E445" s="14" t="str">
        <f>IF(OR(ISBLANK(B445),ISBLANK(D445))=FALSE,VLOOKUP(C445,'Límites CartaControl'!$A$7:$I$13,9,FALSE),"")</f>
        <v/>
      </c>
      <c r="F445" s="48"/>
      <c r="G445" s="103"/>
      <c r="H445" s="48"/>
      <c r="I445" s="75"/>
    </row>
    <row r="446" spans="1:9" x14ac:dyDescent="0.25">
      <c r="A446" s="43">
        <v>436</v>
      </c>
      <c r="B446" s="78"/>
      <c r="C446" s="48"/>
      <c r="D446" s="48"/>
      <c r="E446" s="14" t="str">
        <f>IF(OR(ISBLANK(B446),ISBLANK(D446))=FALSE,VLOOKUP(C446,'Límites CartaControl'!$A$7:$I$13,9,FALSE),"")</f>
        <v/>
      </c>
      <c r="F446" s="48"/>
      <c r="G446" s="103"/>
      <c r="H446" s="48"/>
      <c r="I446" s="75"/>
    </row>
    <row r="447" spans="1:9" x14ac:dyDescent="0.25">
      <c r="A447" s="43">
        <v>437</v>
      </c>
      <c r="B447" s="78"/>
      <c r="C447" s="48"/>
      <c r="D447" s="48"/>
      <c r="E447" s="14" t="str">
        <f>IF(OR(ISBLANK(B447),ISBLANK(D447))=FALSE,VLOOKUP(C447,'Límites CartaControl'!$A$7:$I$13,9,FALSE),"")</f>
        <v/>
      </c>
      <c r="F447" s="48"/>
      <c r="G447" s="103"/>
      <c r="H447" s="48"/>
      <c r="I447" s="75"/>
    </row>
    <row r="448" spans="1:9" x14ac:dyDescent="0.25">
      <c r="A448" s="43">
        <v>438</v>
      </c>
      <c r="B448" s="78"/>
      <c r="C448" s="48"/>
      <c r="D448" s="48"/>
      <c r="E448" s="14" t="str">
        <f>IF(OR(ISBLANK(B448),ISBLANK(D448))=FALSE,VLOOKUP(C448,'Límites CartaControl'!$A$7:$I$13,9,FALSE),"")</f>
        <v/>
      </c>
      <c r="F448" s="48"/>
      <c r="G448" s="103"/>
      <c r="H448" s="48"/>
      <c r="I448" s="75"/>
    </row>
    <row r="449" spans="1:9" x14ac:dyDescent="0.25">
      <c r="A449" s="43">
        <v>439</v>
      </c>
      <c r="B449" s="78"/>
      <c r="C449" s="48"/>
      <c r="D449" s="48"/>
      <c r="E449" s="14" t="str">
        <f>IF(OR(ISBLANK(B449),ISBLANK(D449))=FALSE,VLOOKUP(C449,'Límites CartaControl'!$A$7:$I$13,9,FALSE),"")</f>
        <v/>
      </c>
      <c r="F449" s="48"/>
      <c r="G449" s="103"/>
      <c r="H449" s="48"/>
      <c r="I449" s="75"/>
    </row>
    <row r="450" spans="1:9" x14ac:dyDescent="0.25">
      <c r="A450" s="43">
        <v>440</v>
      </c>
      <c r="B450" s="78"/>
      <c r="C450" s="48"/>
      <c r="D450" s="48"/>
      <c r="E450" s="14" t="str">
        <f>IF(OR(ISBLANK(B450),ISBLANK(D450))=FALSE,VLOOKUP(C450,'Límites CartaControl'!$A$7:$I$13,9,FALSE),"")</f>
        <v/>
      </c>
      <c r="F450" s="48"/>
      <c r="G450" s="103"/>
      <c r="H450" s="48"/>
      <c r="I450" s="75"/>
    </row>
    <row r="451" spans="1:9" x14ac:dyDescent="0.25">
      <c r="A451" s="43">
        <v>441</v>
      </c>
      <c r="B451" s="78"/>
      <c r="C451" s="48"/>
      <c r="D451" s="48"/>
      <c r="E451" s="14" t="str">
        <f>IF(OR(ISBLANK(B451),ISBLANK(D451))=FALSE,VLOOKUP(C451,'Límites CartaControl'!$A$7:$I$13,9,FALSE),"")</f>
        <v/>
      </c>
      <c r="F451" s="48"/>
      <c r="G451" s="103"/>
      <c r="H451" s="48"/>
      <c r="I451" s="75"/>
    </row>
    <row r="452" spans="1:9" x14ac:dyDescent="0.25">
      <c r="A452" s="43">
        <v>442</v>
      </c>
      <c r="B452" s="78"/>
      <c r="C452" s="48"/>
      <c r="D452" s="48"/>
      <c r="E452" s="14" t="str">
        <f>IF(OR(ISBLANK(B452),ISBLANK(D452))=FALSE,VLOOKUP(C452,'Límites CartaControl'!$A$7:$I$13,9,FALSE),"")</f>
        <v/>
      </c>
      <c r="F452" s="48"/>
      <c r="G452" s="103"/>
      <c r="H452" s="48"/>
      <c r="I452" s="75"/>
    </row>
    <row r="453" spans="1:9" x14ac:dyDescent="0.25">
      <c r="A453" s="43">
        <v>443</v>
      </c>
      <c r="B453" s="78"/>
      <c r="C453" s="48"/>
      <c r="D453" s="48"/>
      <c r="E453" s="14" t="str">
        <f>IF(OR(ISBLANK(B453),ISBLANK(D453))=FALSE,VLOOKUP(C453,'Límites CartaControl'!$A$7:$I$13,9,FALSE),"")</f>
        <v/>
      </c>
      <c r="F453" s="48"/>
      <c r="G453" s="103"/>
      <c r="H453" s="48"/>
      <c r="I453" s="75"/>
    </row>
    <row r="454" spans="1:9" x14ac:dyDescent="0.25">
      <c r="A454" s="43">
        <v>444</v>
      </c>
      <c r="B454" s="78"/>
      <c r="C454" s="48"/>
      <c r="D454" s="48"/>
      <c r="E454" s="14" t="str">
        <f>IF(OR(ISBLANK(B454),ISBLANK(D454))=FALSE,VLOOKUP(C454,'Límites CartaControl'!$A$7:$I$13,9,FALSE),"")</f>
        <v/>
      </c>
      <c r="F454" s="48"/>
      <c r="G454" s="103"/>
      <c r="H454" s="48"/>
      <c r="I454" s="75"/>
    </row>
    <row r="455" spans="1:9" x14ac:dyDescent="0.25">
      <c r="A455" s="43">
        <v>445</v>
      </c>
      <c r="B455" s="78"/>
      <c r="C455" s="48"/>
      <c r="D455" s="48"/>
      <c r="E455" s="14" t="str">
        <f>IF(OR(ISBLANK(B455),ISBLANK(D455))=FALSE,VLOOKUP(C455,'Límites CartaControl'!$A$7:$I$13,9,FALSE),"")</f>
        <v/>
      </c>
      <c r="F455" s="48"/>
      <c r="G455" s="103"/>
      <c r="H455" s="48"/>
      <c r="I455" s="75"/>
    </row>
    <row r="456" spans="1:9" x14ac:dyDescent="0.25">
      <c r="A456" s="43">
        <v>446</v>
      </c>
      <c r="B456" s="78"/>
      <c r="C456" s="48"/>
      <c r="D456" s="48"/>
      <c r="E456" s="14" t="str">
        <f>IF(OR(ISBLANK(B456),ISBLANK(D456))=FALSE,VLOOKUP(C456,'Límites CartaControl'!$A$7:$I$13,9,FALSE),"")</f>
        <v/>
      </c>
      <c r="F456" s="48"/>
      <c r="G456" s="103"/>
      <c r="H456" s="48"/>
      <c r="I456" s="75"/>
    </row>
    <row r="457" spans="1:9" x14ac:dyDescent="0.25">
      <c r="A457" s="43">
        <v>447</v>
      </c>
      <c r="B457" s="78"/>
      <c r="C457" s="48"/>
      <c r="D457" s="48"/>
      <c r="E457" s="14" t="str">
        <f>IF(OR(ISBLANK(B457),ISBLANK(D457))=FALSE,VLOOKUP(C457,'Límites CartaControl'!$A$7:$I$13,9,FALSE),"")</f>
        <v/>
      </c>
      <c r="F457" s="48"/>
      <c r="G457" s="103"/>
      <c r="H457" s="48"/>
      <c r="I457" s="75"/>
    </row>
    <row r="458" spans="1:9" x14ac:dyDescent="0.25">
      <c r="A458" s="43">
        <v>448</v>
      </c>
      <c r="B458" s="78"/>
      <c r="C458" s="48"/>
      <c r="D458" s="48"/>
      <c r="E458" s="14" t="str">
        <f>IF(OR(ISBLANK(B458),ISBLANK(D458))=FALSE,VLOOKUP(C458,'Límites CartaControl'!$A$7:$I$13,9,FALSE),"")</f>
        <v/>
      </c>
      <c r="F458" s="48"/>
      <c r="G458" s="103"/>
      <c r="H458" s="48"/>
      <c r="I458" s="75"/>
    </row>
    <row r="459" spans="1:9" x14ac:dyDescent="0.25">
      <c r="A459" s="43">
        <v>449</v>
      </c>
      <c r="B459" s="78"/>
      <c r="C459" s="48"/>
      <c r="D459" s="48"/>
      <c r="E459" s="14" t="str">
        <f>IF(OR(ISBLANK(B459),ISBLANK(D459))=FALSE,VLOOKUP(C459,'Límites CartaControl'!$A$7:$I$13,9,FALSE),"")</f>
        <v/>
      </c>
      <c r="F459" s="48"/>
      <c r="G459" s="103"/>
      <c r="H459" s="48"/>
      <c r="I459" s="75"/>
    </row>
    <row r="460" spans="1:9" x14ac:dyDescent="0.25">
      <c r="A460" s="43">
        <v>450</v>
      </c>
      <c r="B460" s="78"/>
      <c r="C460" s="48"/>
      <c r="D460" s="48"/>
      <c r="E460" s="14" t="str">
        <f>IF(OR(ISBLANK(B460),ISBLANK(D460))=FALSE,VLOOKUP(C460,'Límites CartaControl'!$A$7:$I$13,9,FALSE),"")</f>
        <v/>
      </c>
      <c r="F460" s="48"/>
      <c r="G460" s="103"/>
      <c r="H460" s="48"/>
      <c r="I460" s="75"/>
    </row>
    <row r="461" spans="1:9" x14ac:dyDescent="0.25">
      <c r="A461" s="43">
        <v>451</v>
      </c>
      <c r="B461" s="78"/>
      <c r="C461" s="48"/>
      <c r="D461" s="48"/>
      <c r="E461" s="14" t="str">
        <f>IF(OR(ISBLANK(B461),ISBLANK(D461))=FALSE,VLOOKUP(C461,'Límites CartaControl'!$A$7:$I$13,9,FALSE),"")</f>
        <v/>
      </c>
      <c r="F461" s="48"/>
      <c r="G461" s="103"/>
      <c r="H461" s="48"/>
      <c r="I461" s="75"/>
    </row>
    <row r="462" spans="1:9" x14ac:dyDescent="0.25">
      <c r="A462" s="43">
        <v>452</v>
      </c>
      <c r="B462" s="78"/>
      <c r="C462" s="48"/>
      <c r="D462" s="48"/>
      <c r="E462" s="14" t="str">
        <f>IF(OR(ISBLANK(B462),ISBLANK(D462))=FALSE,VLOOKUP(C462,'Límites CartaControl'!$A$7:$I$13,9,FALSE),"")</f>
        <v/>
      </c>
      <c r="F462" s="48"/>
      <c r="G462" s="103"/>
      <c r="H462" s="48"/>
      <c r="I462" s="75"/>
    </row>
    <row r="463" spans="1:9" x14ac:dyDescent="0.25">
      <c r="A463" s="43">
        <v>453</v>
      </c>
      <c r="B463" s="78"/>
      <c r="C463" s="48"/>
      <c r="D463" s="48"/>
      <c r="E463" s="14" t="str">
        <f>IF(OR(ISBLANK(B463),ISBLANK(D463))=FALSE,VLOOKUP(C463,'Límites CartaControl'!$A$7:$I$13,9,FALSE),"")</f>
        <v/>
      </c>
      <c r="F463" s="48"/>
      <c r="G463" s="103"/>
      <c r="H463" s="48"/>
      <c r="I463" s="75"/>
    </row>
    <row r="464" spans="1:9" x14ac:dyDescent="0.25">
      <c r="A464" s="43">
        <v>454</v>
      </c>
      <c r="B464" s="78"/>
      <c r="C464" s="48"/>
      <c r="D464" s="48"/>
      <c r="E464" s="14" t="str">
        <f>IF(OR(ISBLANK(B464),ISBLANK(D464))=FALSE,VLOOKUP(C464,'Límites CartaControl'!$A$7:$I$13,9,FALSE),"")</f>
        <v/>
      </c>
      <c r="F464" s="48"/>
      <c r="G464" s="103"/>
      <c r="H464" s="48"/>
      <c r="I464" s="75"/>
    </row>
    <row r="465" spans="1:9" x14ac:dyDescent="0.25">
      <c r="A465" s="43">
        <v>455</v>
      </c>
      <c r="B465" s="78"/>
      <c r="C465" s="48"/>
      <c r="D465" s="48"/>
      <c r="E465" s="14" t="str">
        <f>IF(OR(ISBLANK(B465),ISBLANK(D465))=FALSE,VLOOKUP(C465,'Límites CartaControl'!$A$7:$I$13,9,FALSE),"")</f>
        <v/>
      </c>
      <c r="F465" s="48"/>
      <c r="G465" s="103"/>
      <c r="H465" s="48"/>
      <c r="I465" s="75"/>
    </row>
    <row r="466" spans="1:9" x14ac:dyDescent="0.25">
      <c r="A466" s="43">
        <v>456</v>
      </c>
      <c r="B466" s="78"/>
      <c r="C466" s="48"/>
      <c r="D466" s="48"/>
      <c r="E466" s="14" t="str">
        <f>IF(OR(ISBLANK(B466),ISBLANK(D466))=FALSE,VLOOKUP(C466,'Límites CartaControl'!$A$7:$I$13,9,FALSE),"")</f>
        <v/>
      </c>
      <c r="F466" s="48"/>
      <c r="G466" s="103"/>
      <c r="H466" s="48"/>
      <c r="I466" s="75"/>
    </row>
    <row r="467" spans="1:9" x14ac:dyDescent="0.25">
      <c r="A467" s="43">
        <v>457</v>
      </c>
      <c r="B467" s="78"/>
      <c r="C467" s="48"/>
      <c r="D467" s="48"/>
      <c r="E467" s="14" t="str">
        <f>IF(OR(ISBLANK(B467),ISBLANK(D467))=FALSE,VLOOKUP(C467,'Límites CartaControl'!$A$7:$I$13,9,FALSE),"")</f>
        <v/>
      </c>
      <c r="F467" s="48"/>
      <c r="G467" s="103"/>
      <c r="H467" s="48"/>
      <c r="I467" s="75"/>
    </row>
    <row r="468" spans="1:9" x14ac:dyDescent="0.25">
      <c r="A468" s="43">
        <v>458</v>
      </c>
      <c r="B468" s="78"/>
      <c r="C468" s="48"/>
      <c r="D468" s="48"/>
      <c r="E468" s="14" t="str">
        <f>IF(OR(ISBLANK(B468),ISBLANK(D468))=FALSE,VLOOKUP(C468,'Límites CartaControl'!$A$7:$I$13,9,FALSE),"")</f>
        <v/>
      </c>
      <c r="F468" s="48"/>
      <c r="G468" s="103"/>
      <c r="H468" s="48"/>
      <c r="I468" s="75"/>
    </row>
    <row r="469" spans="1:9" x14ac:dyDescent="0.25">
      <c r="A469" s="43">
        <v>459</v>
      </c>
      <c r="B469" s="78"/>
      <c r="C469" s="48"/>
      <c r="D469" s="48"/>
      <c r="E469" s="14" t="str">
        <f>IF(OR(ISBLANK(B469),ISBLANK(D469))=FALSE,VLOOKUP(C469,'Límites CartaControl'!$A$7:$I$13,9,FALSE),"")</f>
        <v/>
      </c>
      <c r="F469" s="48"/>
      <c r="G469" s="103"/>
      <c r="H469" s="48"/>
      <c r="I469" s="75"/>
    </row>
    <row r="470" spans="1:9" x14ac:dyDescent="0.25">
      <c r="A470" s="43">
        <v>460</v>
      </c>
      <c r="B470" s="78"/>
      <c r="C470" s="48"/>
      <c r="D470" s="48"/>
      <c r="E470" s="14" t="str">
        <f>IF(OR(ISBLANK(B470),ISBLANK(D470))=FALSE,VLOOKUP(C470,'Límites CartaControl'!$A$7:$I$13,9,FALSE),"")</f>
        <v/>
      </c>
      <c r="F470" s="48"/>
      <c r="G470" s="103"/>
      <c r="H470" s="48"/>
      <c r="I470" s="75"/>
    </row>
    <row r="471" spans="1:9" x14ac:dyDescent="0.25">
      <c r="A471" s="43">
        <v>461</v>
      </c>
      <c r="B471" s="78"/>
      <c r="C471" s="48"/>
      <c r="D471" s="48"/>
      <c r="E471" s="14" t="str">
        <f>IF(OR(ISBLANK(B471),ISBLANK(D471))=FALSE,VLOOKUP(C471,'Límites CartaControl'!$A$7:$I$13,9,FALSE),"")</f>
        <v/>
      </c>
      <c r="F471" s="48"/>
      <c r="G471" s="103"/>
      <c r="H471" s="48"/>
      <c r="I471" s="75"/>
    </row>
    <row r="472" spans="1:9" x14ac:dyDescent="0.25">
      <c r="A472" s="43">
        <v>462</v>
      </c>
      <c r="B472" s="78"/>
      <c r="C472" s="48"/>
      <c r="D472" s="48"/>
      <c r="E472" s="14" t="str">
        <f>IF(OR(ISBLANK(B472),ISBLANK(D472))=FALSE,VLOOKUP(C472,'Límites CartaControl'!$A$7:$I$13,9,FALSE),"")</f>
        <v/>
      </c>
      <c r="F472" s="48"/>
      <c r="G472" s="103"/>
      <c r="H472" s="48"/>
      <c r="I472" s="75"/>
    </row>
    <row r="473" spans="1:9" x14ac:dyDescent="0.25">
      <c r="A473" s="43">
        <v>463</v>
      </c>
      <c r="B473" s="78"/>
      <c r="C473" s="48"/>
      <c r="D473" s="48"/>
      <c r="E473" s="14" t="str">
        <f>IF(OR(ISBLANK(B473),ISBLANK(D473))=FALSE,VLOOKUP(C473,'Límites CartaControl'!$A$7:$I$13,9,FALSE),"")</f>
        <v/>
      </c>
      <c r="F473" s="48"/>
      <c r="G473" s="103"/>
      <c r="H473" s="48"/>
      <c r="I473" s="75"/>
    </row>
    <row r="474" spans="1:9" x14ac:dyDescent="0.25">
      <c r="A474" s="43">
        <v>464</v>
      </c>
      <c r="B474" s="78"/>
      <c r="C474" s="48"/>
      <c r="D474" s="48"/>
      <c r="E474" s="14" t="str">
        <f>IF(OR(ISBLANK(B474),ISBLANK(D474))=FALSE,VLOOKUP(C474,'Límites CartaControl'!$A$7:$I$13,9,FALSE),"")</f>
        <v/>
      </c>
      <c r="F474" s="48"/>
      <c r="G474" s="103"/>
      <c r="H474" s="48"/>
      <c r="I474" s="75"/>
    </row>
    <row r="475" spans="1:9" x14ac:dyDescent="0.25">
      <c r="A475" s="43">
        <v>465</v>
      </c>
      <c r="B475" s="78"/>
      <c r="C475" s="48"/>
      <c r="D475" s="48"/>
      <c r="E475" s="14" t="str">
        <f>IF(OR(ISBLANK(B475),ISBLANK(D475))=FALSE,VLOOKUP(C475,'Límites CartaControl'!$A$7:$I$13,9,FALSE),"")</f>
        <v/>
      </c>
      <c r="F475" s="48"/>
      <c r="G475" s="103"/>
      <c r="H475" s="48"/>
      <c r="I475" s="75"/>
    </row>
    <row r="476" spans="1:9" x14ac:dyDescent="0.25">
      <c r="A476" s="43">
        <v>466</v>
      </c>
      <c r="B476" s="78"/>
      <c r="C476" s="48"/>
      <c r="D476" s="48"/>
      <c r="E476" s="14" t="str">
        <f>IF(OR(ISBLANK(B476),ISBLANK(D476))=FALSE,VLOOKUP(C476,'Límites CartaControl'!$A$7:$I$13,9,FALSE),"")</f>
        <v/>
      </c>
      <c r="F476" s="48"/>
      <c r="G476" s="103"/>
      <c r="H476" s="48"/>
      <c r="I476" s="75"/>
    </row>
    <row r="477" spans="1:9" x14ac:dyDescent="0.25">
      <c r="A477" s="43">
        <v>467</v>
      </c>
      <c r="B477" s="78"/>
      <c r="C477" s="48"/>
      <c r="D477" s="48"/>
      <c r="E477" s="14" t="str">
        <f>IF(OR(ISBLANK(B477),ISBLANK(D477))=FALSE,VLOOKUP(C477,'Límites CartaControl'!$A$7:$I$13,9,FALSE),"")</f>
        <v/>
      </c>
      <c r="F477" s="48"/>
      <c r="G477" s="103"/>
      <c r="H477" s="48"/>
      <c r="I477" s="75"/>
    </row>
    <row r="478" spans="1:9" x14ac:dyDescent="0.25">
      <c r="A478" s="43">
        <v>468</v>
      </c>
      <c r="B478" s="78"/>
      <c r="C478" s="48"/>
      <c r="D478" s="48"/>
      <c r="E478" s="14" t="str">
        <f>IF(OR(ISBLANK(B478),ISBLANK(D478))=FALSE,VLOOKUP(C478,'Límites CartaControl'!$A$7:$I$13,9,FALSE),"")</f>
        <v/>
      </c>
      <c r="F478" s="48"/>
      <c r="G478" s="103"/>
      <c r="H478" s="48"/>
      <c r="I478" s="75"/>
    </row>
    <row r="479" spans="1:9" x14ac:dyDescent="0.25">
      <c r="A479" s="43">
        <v>469</v>
      </c>
      <c r="B479" s="78"/>
      <c r="C479" s="48"/>
      <c r="D479" s="48"/>
      <c r="E479" s="14" t="str">
        <f>IF(OR(ISBLANK(B479),ISBLANK(D479))=FALSE,VLOOKUP(C479,'Límites CartaControl'!$A$7:$I$13,9,FALSE),"")</f>
        <v/>
      </c>
      <c r="F479" s="48"/>
      <c r="G479" s="103"/>
      <c r="H479" s="48"/>
      <c r="I479" s="75"/>
    </row>
    <row r="480" spans="1:9" x14ac:dyDescent="0.25">
      <c r="A480" s="43">
        <v>470</v>
      </c>
      <c r="B480" s="78"/>
      <c r="C480" s="48"/>
      <c r="D480" s="48"/>
      <c r="E480" s="14" t="str">
        <f>IF(OR(ISBLANK(B480),ISBLANK(D480))=FALSE,VLOOKUP(C480,'Límites CartaControl'!$A$7:$I$13,9,FALSE),"")</f>
        <v/>
      </c>
      <c r="F480" s="48"/>
      <c r="G480" s="103"/>
      <c r="H480" s="48"/>
      <c r="I480" s="75"/>
    </row>
    <row r="481" spans="1:9" x14ac:dyDescent="0.25">
      <c r="A481" s="43">
        <v>471</v>
      </c>
      <c r="B481" s="78"/>
      <c r="C481" s="48"/>
      <c r="D481" s="48"/>
      <c r="E481" s="14" t="str">
        <f>IF(OR(ISBLANK(B481),ISBLANK(D481))=FALSE,VLOOKUP(C481,'Límites CartaControl'!$A$7:$I$13,9,FALSE),"")</f>
        <v/>
      </c>
      <c r="F481" s="48"/>
      <c r="G481" s="103"/>
      <c r="H481" s="48"/>
      <c r="I481" s="75"/>
    </row>
    <row r="482" spans="1:9" x14ac:dyDescent="0.25">
      <c r="A482" s="43">
        <v>472</v>
      </c>
      <c r="B482" s="78"/>
      <c r="C482" s="48"/>
      <c r="D482" s="48"/>
      <c r="E482" s="14" t="str">
        <f>IF(OR(ISBLANK(B482),ISBLANK(D482))=FALSE,VLOOKUP(C482,'Límites CartaControl'!$A$7:$I$13,9,FALSE),"")</f>
        <v/>
      </c>
      <c r="F482" s="48"/>
      <c r="G482" s="103"/>
      <c r="H482" s="48"/>
      <c r="I482" s="75"/>
    </row>
    <row r="483" spans="1:9" x14ac:dyDescent="0.25">
      <c r="A483" s="43">
        <v>473</v>
      </c>
      <c r="B483" s="78"/>
      <c r="C483" s="48"/>
      <c r="D483" s="48"/>
      <c r="E483" s="14" t="str">
        <f>IF(OR(ISBLANK(B483),ISBLANK(D483))=FALSE,VLOOKUP(C483,'Límites CartaControl'!$A$7:$I$13,9,FALSE),"")</f>
        <v/>
      </c>
      <c r="F483" s="48"/>
      <c r="G483" s="103"/>
      <c r="H483" s="48"/>
      <c r="I483" s="75"/>
    </row>
    <row r="484" spans="1:9" x14ac:dyDescent="0.25">
      <c r="A484" s="43">
        <v>474</v>
      </c>
      <c r="B484" s="78"/>
      <c r="C484" s="48"/>
      <c r="D484" s="48"/>
      <c r="E484" s="14" t="str">
        <f>IF(OR(ISBLANK(B484),ISBLANK(D484))=FALSE,VLOOKUP(C484,'Límites CartaControl'!$A$7:$I$13,9,FALSE),"")</f>
        <v/>
      </c>
      <c r="F484" s="48"/>
      <c r="G484" s="103"/>
      <c r="H484" s="48"/>
      <c r="I484" s="75"/>
    </row>
    <row r="485" spans="1:9" x14ac:dyDescent="0.25">
      <c r="A485" s="43">
        <v>475</v>
      </c>
      <c r="B485" s="78"/>
      <c r="C485" s="48"/>
      <c r="D485" s="48"/>
      <c r="E485" s="14" t="str">
        <f>IF(OR(ISBLANK(B485),ISBLANK(D485))=FALSE,VLOOKUP(C485,'Límites CartaControl'!$A$7:$I$13,9,FALSE),"")</f>
        <v/>
      </c>
      <c r="F485" s="48"/>
      <c r="G485" s="103"/>
      <c r="H485" s="48"/>
      <c r="I485" s="75"/>
    </row>
    <row r="486" spans="1:9" x14ac:dyDescent="0.25">
      <c r="A486" s="43">
        <v>476</v>
      </c>
      <c r="B486" s="78"/>
      <c r="C486" s="48"/>
      <c r="D486" s="48"/>
      <c r="E486" s="14" t="str">
        <f>IF(OR(ISBLANK(B486),ISBLANK(D486))=FALSE,VLOOKUP(C486,'Límites CartaControl'!$A$7:$I$13,9,FALSE),"")</f>
        <v/>
      </c>
      <c r="F486" s="48"/>
      <c r="G486" s="103"/>
      <c r="H486" s="48"/>
      <c r="I486" s="75"/>
    </row>
    <row r="487" spans="1:9" x14ac:dyDescent="0.25">
      <c r="A487" s="43">
        <v>477</v>
      </c>
      <c r="B487" s="78"/>
      <c r="C487" s="48"/>
      <c r="D487" s="48"/>
      <c r="E487" s="14" t="str">
        <f>IF(OR(ISBLANK(B487),ISBLANK(D487))=FALSE,VLOOKUP(C487,'Límites CartaControl'!$A$7:$I$13,9,FALSE),"")</f>
        <v/>
      </c>
      <c r="F487" s="48"/>
      <c r="G487" s="103"/>
      <c r="H487" s="48"/>
      <c r="I487" s="75"/>
    </row>
    <row r="488" spans="1:9" x14ac:dyDescent="0.25">
      <c r="A488" s="43">
        <v>478</v>
      </c>
      <c r="B488" s="78"/>
      <c r="C488" s="48"/>
      <c r="D488" s="48"/>
      <c r="E488" s="14" t="str">
        <f>IF(OR(ISBLANK(B488),ISBLANK(D488))=FALSE,VLOOKUP(C488,'Límites CartaControl'!$A$7:$I$13,9,FALSE),"")</f>
        <v/>
      </c>
      <c r="F488" s="48"/>
      <c r="G488" s="103"/>
      <c r="H488" s="48"/>
      <c r="I488" s="75"/>
    </row>
    <row r="489" spans="1:9" x14ac:dyDescent="0.25">
      <c r="A489" s="43">
        <v>479</v>
      </c>
      <c r="B489" s="78"/>
      <c r="C489" s="48"/>
      <c r="D489" s="48"/>
      <c r="E489" s="14" t="str">
        <f>IF(OR(ISBLANK(B489),ISBLANK(D489))=FALSE,VLOOKUP(C489,'Límites CartaControl'!$A$7:$I$13,9,FALSE),"")</f>
        <v/>
      </c>
      <c r="F489" s="48"/>
      <c r="G489" s="103"/>
      <c r="H489" s="48"/>
      <c r="I489" s="75"/>
    </row>
    <row r="490" spans="1:9" x14ac:dyDescent="0.25">
      <c r="A490" s="43">
        <v>480</v>
      </c>
      <c r="B490" s="78"/>
      <c r="C490" s="48"/>
      <c r="D490" s="48"/>
      <c r="E490" s="14" t="str">
        <f>IF(OR(ISBLANK(B490),ISBLANK(D490))=FALSE,VLOOKUP(C490,'Límites CartaControl'!$A$7:$I$13,9,FALSE),"")</f>
        <v/>
      </c>
      <c r="F490" s="48"/>
      <c r="G490" s="103"/>
      <c r="H490" s="48"/>
      <c r="I490" s="75"/>
    </row>
    <row r="491" spans="1:9" x14ac:dyDescent="0.25">
      <c r="A491" s="43">
        <v>481</v>
      </c>
      <c r="B491" s="78"/>
      <c r="C491" s="48"/>
      <c r="D491" s="48"/>
      <c r="E491" s="14" t="str">
        <f>IF(OR(ISBLANK(B491),ISBLANK(D491))=FALSE,VLOOKUP(C491,'Límites CartaControl'!$A$7:$I$13,9,FALSE),"")</f>
        <v/>
      </c>
      <c r="F491" s="48"/>
      <c r="G491" s="103"/>
      <c r="H491" s="48"/>
      <c r="I491" s="75"/>
    </row>
    <row r="492" spans="1:9" x14ac:dyDescent="0.25">
      <c r="A492" s="43">
        <v>482</v>
      </c>
      <c r="B492" s="78"/>
      <c r="C492" s="48"/>
      <c r="D492" s="48"/>
      <c r="E492" s="14" t="str">
        <f>IF(OR(ISBLANK(B492),ISBLANK(D492))=FALSE,VLOOKUP(C492,'Límites CartaControl'!$A$7:$I$13,9,FALSE),"")</f>
        <v/>
      </c>
      <c r="F492" s="48"/>
      <c r="G492" s="103"/>
      <c r="H492" s="48"/>
      <c r="I492" s="75"/>
    </row>
    <row r="493" spans="1:9" x14ac:dyDescent="0.25">
      <c r="A493" s="43">
        <v>483</v>
      </c>
      <c r="B493" s="78"/>
      <c r="C493" s="48"/>
      <c r="D493" s="48"/>
      <c r="E493" s="14" t="str">
        <f>IF(OR(ISBLANK(B493),ISBLANK(D493))=FALSE,VLOOKUP(C493,'Límites CartaControl'!$A$7:$I$13,9,FALSE),"")</f>
        <v/>
      </c>
      <c r="F493" s="48"/>
      <c r="G493" s="103"/>
      <c r="H493" s="48"/>
      <c r="I493" s="75"/>
    </row>
    <row r="494" spans="1:9" x14ac:dyDescent="0.25">
      <c r="A494" s="43">
        <v>484</v>
      </c>
      <c r="B494" s="78"/>
      <c r="C494" s="48"/>
      <c r="D494" s="48"/>
      <c r="E494" s="14" t="str">
        <f>IF(OR(ISBLANK(B494),ISBLANK(D494))=FALSE,VLOOKUP(C494,'Límites CartaControl'!$A$7:$I$13,9,FALSE),"")</f>
        <v/>
      </c>
      <c r="F494" s="48"/>
      <c r="G494" s="103"/>
      <c r="H494" s="48"/>
      <c r="I494" s="75"/>
    </row>
    <row r="495" spans="1:9" x14ac:dyDescent="0.25">
      <c r="A495" s="43">
        <v>485</v>
      </c>
      <c r="B495" s="78"/>
      <c r="C495" s="48"/>
      <c r="D495" s="48"/>
      <c r="E495" s="14" t="str">
        <f>IF(OR(ISBLANK(B495),ISBLANK(D495))=FALSE,VLOOKUP(C495,'Límites CartaControl'!$A$7:$I$13,9,FALSE),"")</f>
        <v/>
      </c>
      <c r="F495" s="48"/>
      <c r="G495" s="103"/>
      <c r="H495" s="48"/>
      <c r="I495" s="75"/>
    </row>
    <row r="496" spans="1:9" x14ac:dyDescent="0.25">
      <c r="A496" s="43">
        <v>486</v>
      </c>
      <c r="B496" s="78"/>
      <c r="C496" s="48"/>
      <c r="D496" s="48"/>
      <c r="E496" s="14" t="str">
        <f>IF(OR(ISBLANK(B496),ISBLANK(D496))=FALSE,VLOOKUP(C496,'Límites CartaControl'!$A$7:$I$13,9,FALSE),"")</f>
        <v/>
      </c>
      <c r="F496" s="48"/>
      <c r="G496" s="103"/>
      <c r="H496" s="48"/>
      <c r="I496" s="75"/>
    </row>
    <row r="497" spans="1:9" x14ac:dyDescent="0.25">
      <c r="A497" s="43">
        <v>487</v>
      </c>
      <c r="B497" s="78"/>
      <c r="C497" s="48"/>
      <c r="D497" s="48"/>
      <c r="E497" s="14" t="str">
        <f>IF(OR(ISBLANK(B497),ISBLANK(D497))=FALSE,VLOOKUP(C497,'Límites CartaControl'!$A$7:$I$13,9,FALSE),"")</f>
        <v/>
      </c>
      <c r="F497" s="48"/>
      <c r="G497" s="103"/>
      <c r="H497" s="48"/>
      <c r="I497" s="75"/>
    </row>
    <row r="498" spans="1:9" x14ac:dyDescent="0.25">
      <c r="A498" s="43">
        <v>488</v>
      </c>
      <c r="B498" s="78"/>
      <c r="C498" s="48"/>
      <c r="D498" s="48"/>
      <c r="E498" s="14" t="str">
        <f>IF(OR(ISBLANK(B498),ISBLANK(D498))=FALSE,VLOOKUP(C498,'Límites CartaControl'!$A$7:$I$13,9,FALSE),"")</f>
        <v/>
      </c>
      <c r="F498" s="48"/>
      <c r="G498" s="103"/>
      <c r="H498" s="48"/>
      <c r="I498" s="75"/>
    </row>
    <row r="499" spans="1:9" x14ac:dyDescent="0.25">
      <c r="A499" s="43">
        <v>489</v>
      </c>
      <c r="B499" s="78"/>
      <c r="C499" s="48"/>
      <c r="D499" s="48"/>
      <c r="E499" s="14" t="str">
        <f>IF(OR(ISBLANK(B499),ISBLANK(D499))=FALSE,VLOOKUP(C499,'Límites CartaControl'!$A$7:$I$13,9,FALSE),"")</f>
        <v/>
      </c>
      <c r="F499" s="48"/>
      <c r="G499" s="103"/>
      <c r="H499" s="48"/>
      <c r="I499" s="75"/>
    </row>
    <row r="500" spans="1:9" x14ac:dyDescent="0.25">
      <c r="A500" s="43">
        <v>490</v>
      </c>
      <c r="B500" s="78"/>
      <c r="C500" s="48"/>
      <c r="D500" s="48"/>
      <c r="E500" s="14" t="str">
        <f>IF(OR(ISBLANK(B500),ISBLANK(D500))=FALSE,VLOOKUP(C500,'Límites CartaControl'!$A$7:$I$13,9,FALSE),"")</f>
        <v/>
      </c>
      <c r="F500" s="48"/>
      <c r="G500" s="103"/>
      <c r="H500" s="48"/>
      <c r="I500" s="75"/>
    </row>
    <row r="501" spans="1:9" x14ac:dyDescent="0.25">
      <c r="A501" s="43">
        <v>491</v>
      </c>
      <c r="B501" s="78"/>
      <c r="C501" s="48"/>
      <c r="D501" s="48"/>
      <c r="E501" s="14" t="str">
        <f>IF(OR(ISBLANK(B501),ISBLANK(D501))=FALSE,VLOOKUP(C501,'Límites CartaControl'!$A$7:$I$13,9,FALSE),"")</f>
        <v/>
      </c>
      <c r="F501" s="48"/>
      <c r="G501" s="103"/>
      <c r="H501" s="48"/>
      <c r="I501" s="75"/>
    </row>
    <row r="502" spans="1:9" x14ac:dyDescent="0.25">
      <c r="A502" s="43">
        <v>492</v>
      </c>
      <c r="B502" s="78"/>
      <c r="C502" s="48"/>
      <c r="D502" s="48"/>
      <c r="E502" s="14" t="str">
        <f>IF(OR(ISBLANK(B502),ISBLANK(D502))=FALSE,VLOOKUP(C502,'Límites CartaControl'!$A$7:$I$13,9,FALSE),"")</f>
        <v/>
      </c>
      <c r="F502" s="48"/>
      <c r="G502" s="103"/>
      <c r="H502" s="48"/>
      <c r="I502" s="75"/>
    </row>
    <row r="503" spans="1:9" x14ac:dyDescent="0.25">
      <c r="A503" s="43">
        <v>493</v>
      </c>
      <c r="B503" s="78"/>
      <c r="C503" s="48"/>
      <c r="D503" s="48"/>
      <c r="E503" s="14" t="str">
        <f>IF(OR(ISBLANK(B503),ISBLANK(D503))=FALSE,VLOOKUP(C503,'Límites CartaControl'!$A$7:$I$13,9,FALSE),"")</f>
        <v/>
      </c>
      <c r="F503" s="48"/>
      <c r="G503" s="103"/>
      <c r="H503" s="48"/>
      <c r="I503" s="75"/>
    </row>
    <row r="504" spans="1:9" x14ac:dyDescent="0.25">
      <c r="A504" s="43">
        <v>494</v>
      </c>
      <c r="B504" s="78"/>
      <c r="C504" s="48"/>
      <c r="D504" s="48"/>
      <c r="E504" s="14" t="str">
        <f>IF(OR(ISBLANK(B504),ISBLANK(D504))=FALSE,VLOOKUP(C504,'Límites CartaControl'!$A$7:$I$13,9,FALSE),"")</f>
        <v/>
      </c>
      <c r="F504" s="48"/>
      <c r="G504" s="103"/>
      <c r="H504" s="48"/>
      <c r="I504" s="75"/>
    </row>
    <row r="505" spans="1:9" x14ac:dyDescent="0.25">
      <c r="A505" s="43">
        <v>495</v>
      </c>
      <c r="B505" s="78"/>
      <c r="C505" s="48"/>
      <c r="D505" s="48"/>
      <c r="E505" s="14" t="str">
        <f>IF(OR(ISBLANK(B505),ISBLANK(D505))=FALSE,VLOOKUP(C505,'Límites CartaControl'!$A$7:$I$13,9,FALSE),"")</f>
        <v/>
      </c>
      <c r="F505" s="48"/>
      <c r="G505" s="103"/>
      <c r="H505" s="48"/>
      <c r="I505" s="75"/>
    </row>
    <row r="506" spans="1:9" x14ac:dyDescent="0.25">
      <c r="A506" s="43">
        <v>496</v>
      </c>
      <c r="B506" s="78"/>
      <c r="C506" s="48"/>
      <c r="D506" s="48"/>
      <c r="E506" s="14" t="str">
        <f>IF(OR(ISBLANK(B506),ISBLANK(D506))=FALSE,VLOOKUP(C506,'Límites CartaControl'!$A$7:$I$13,9,FALSE),"")</f>
        <v/>
      </c>
      <c r="F506" s="48"/>
      <c r="G506" s="103"/>
      <c r="H506" s="48"/>
      <c r="I506" s="75"/>
    </row>
    <row r="507" spans="1:9" x14ac:dyDescent="0.25">
      <c r="A507" s="43">
        <v>497</v>
      </c>
      <c r="B507" s="78"/>
      <c r="C507" s="48"/>
      <c r="D507" s="48"/>
      <c r="E507" s="14" t="str">
        <f>IF(OR(ISBLANK(B507),ISBLANK(D507))=FALSE,VLOOKUP(C507,'Límites CartaControl'!$A$7:$I$13,9,FALSE),"")</f>
        <v/>
      </c>
      <c r="F507" s="48"/>
      <c r="G507" s="103"/>
      <c r="H507" s="48"/>
      <c r="I507" s="75"/>
    </row>
    <row r="508" spans="1:9" x14ac:dyDescent="0.25">
      <c r="A508" s="43">
        <v>498</v>
      </c>
      <c r="B508" s="78"/>
      <c r="C508" s="48"/>
      <c r="D508" s="48"/>
      <c r="E508" s="14" t="str">
        <f>IF(OR(ISBLANK(B508),ISBLANK(D508))=FALSE,VLOOKUP(C508,'Límites CartaControl'!$A$7:$I$13,9,FALSE),"")</f>
        <v/>
      </c>
      <c r="F508" s="48"/>
      <c r="G508" s="103"/>
      <c r="H508" s="48"/>
      <c r="I508" s="75"/>
    </row>
    <row r="509" spans="1:9" x14ac:dyDescent="0.25">
      <c r="A509" s="43">
        <v>499</v>
      </c>
      <c r="B509" s="78"/>
      <c r="C509" s="48"/>
      <c r="D509" s="48"/>
      <c r="E509" s="14" t="str">
        <f>IF(OR(ISBLANK(B509),ISBLANK(D509))=FALSE,VLOOKUP(C509,'Límites CartaControl'!$A$7:$I$13,9,FALSE),"")</f>
        <v/>
      </c>
      <c r="F509" s="48"/>
      <c r="G509" s="103"/>
      <c r="H509" s="48"/>
      <c r="I509" s="75"/>
    </row>
    <row r="510" spans="1:9" x14ac:dyDescent="0.25">
      <c r="A510" s="43">
        <v>500</v>
      </c>
      <c r="B510" s="78"/>
      <c r="C510" s="48"/>
      <c r="D510" s="48"/>
      <c r="E510" s="14" t="str">
        <f>IF(OR(ISBLANK(B510),ISBLANK(D510))=FALSE,VLOOKUP(C510,'Límites CartaControl'!$A$7:$I$13,9,FALSE),"")</f>
        <v/>
      </c>
      <c r="F510" s="48"/>
      <c r="G510" s="103"/>
      <c r="H510" s="48"/>
      <c r="I510" s="75"/>
    </row>
    <row r="511" spans="1:9" x14ac:dyDescent="0.25">
      <c r="A511" s="43">
        <v>501</v>
      </c>
      <c r="B511" s="78"/>
      <c r="C511" s="48"/>
      <c r="D511" s="48"/>
      <c r="E511" s="14" t="str">
        <f>IF(OR(ISBLANK(B511),ISBLANK(D511))=FALSE,VLOOKUP(C511,'Límites CartaControl'!$A$7:$I$13,9,FALSE),"")</f>
        <v/>
      </c>
      <c r="F511" s="48"/>
      <c r="G511" s="103"/>
      <c r="H511" s="48"/>
      <c r="I511" s="75"/>
    </row>
    <row r="512" spans="1:9" x14ac:dyDescent="0.25">
      <c r="A512" s="43">
        <v>502</v>
      </c>
      <c r="B512" s="78"/>
      <c r="C512" s="48"/>
      <c r="D512" s="48"/>
      <c r="E512" s="14" t="str">
        <f>IF(OR(ISBLANK(B512),ISBLANK(D512))=FALSE,VLOOKUP(C512,'Límites CartaControl'!$A$7:$I$13,9,FALSE),"")</f>
        <v/>
      </c>
      <c r="F512" s="48"/>
      <c r="G512" s="103"/>
      <c r="H512" s="48"/>
      <c r="I512" s="75"/>
    </row>
    <row r="513" spans="1:9" x14ac:dyDescent="0.25">
      <c r="A513" s="43">
        <v>503</v>
      </c>
      <c r="B513" s="78"/>
      <c r="C513" s="48"/>
      <c r="D513" s="48"/>
      <c r="E513" s="14" t="str">
        <f>IF(OR(ISBLANK(B513),ISBLANK(D513))=FALSE,VLOOKUP(C513,'Límites CartaControl'!$A$7:$I$13,9,FALSE),"")</f>
        <v/>
      </c>
      <c r="F513" s="48"/>
      <c r="G513" s="103"/>
      <c r="H513" s="48"/>
      <c r="I513" s="75"/>
    </row>
    <row r="514" spans="1:9" x14ac:dyDescent="0.25">
      <c r="A514" s="43">
        <v>504</v>
      </c>
      <c r="B514" s="78"/>
      <c r="C514" s="48"/>
      <c r="D514" s="48"/>
      <c r="E514" s="14" t="str">
        <f>IF(OR(ISBLANK(B514),ISBLANK(D514))=FALSE,VLOOKUP(C514,'Límites CartaControl'!$A$7:$I$13,9,FALSE),"")</f>
        <v/>
      </c>
      <c r="F514" s="48"/>
      <c r="G514" s="103"/>
      <c r="H514" s="48"/>
      <c r="I514" s="75"/>
    </row>
    <row r="515" spans="1:9" x14ac:dyDescent="0.25">
      <c r="A515" s="43">
        <v>505</v>
      </c>
      <c r="B515" s="78"/>
      <c r="C515" s="48"/>
      <c r="D515" s="48"/>
      <c r="E515" s="14" t="str">
        <f>IF(OR(ISBLANK(B515),ISBLANK(D515))=FALSE,VLOOKUP(C515,'Límites CartaControl'!$A$7:$I$13,9,FALSE),"")</f>
        <v/>
      </c>
      <c r="F515" s="48"/>
      <c r="G515" s="103"/>
      <c r="H515" s="48"/>
      <c r="I515" s="75"/>
    </row>
    <row r="516" spans="1:9" x14ac:dyDescent="0.25">
      <c r="A516" s="43">
        <v>506</v>
      </c>
      <c r="B516" s="78"/>
      <c r="C516" s="48"/>
      <c r="D516" s="48"/>
      <c r="E516" s="14" t="str">
        <f>IF(OR(ISBLANK(B516),ISBLANK(D516))=FALSE,VLOOKUP(C516,'Límites CartaControl'!$A$7:$I$13,9,FALSE),"")</f>
        <v/>
      </c>
      <c r="F516" s="48"/>
      <c r="G516" s="103"/>
      <c r="H516" s="48"/>
      <c r="I516" s="75"/>
    </row>
    <row r="517" spans="1:9" x14ac:dyDescent="0.25">
      <c r="A517" s="43">
        <v>507</v>
      </c>
      <c r="B517" s="78"/>
      <c r="C517" s="48"/>
      <c r="D517" s="48"/>
      <c r="E517" s="14" t="str">
        <f>IF(OR(ISBLANK(B517),ISBLANK(D517))=FALSE,VLOOKUP(C517,'Límites CartaControl'!$A$7:$I$13,9,FALSE),"")</f>
        <v/>
      </c>
      <c r="F517" s="48"/>
      <c r="G517" s="103"/>
      <c r="H517" s="48"/>
      <c r="I517" s="75"/>
    </row>
    <row r="518" spans="1:9" x14ac:dyDescent="0.25">
      <c r="A518" s="43">
        <v>508</v>
      </c>
      <c r="B518" s="78"/>
      <c r="C518" s="48"/>
      <c r="D518" s="48"/>
      <c r="E518" s="14" t="str">
        <f>IF(OR(ISBLANK(B518),ISBLANK(D518))=FALSE,VLOOKUP(C518,'Límites CartaControl'!$A$7:$I$13,9,FALSE),"")</f>
        <v/>
      </c>
      <c r="F518" s="48"/>
      <c r="G518" s="103"/>
      <c r="H518" s="48"/>
      <c r="I518" s="75"/>
    </row>
    <row r="519" spans="1:9" x14ac:dyDescent="0.25">
      <c r="A519" s="43">
        <v>509</v>
      </c>
      <c r="B519" s="78"/>
      <c r="C519" s="48"/>
      <c r="D519" s="48"/>
      <c r="E519" s="14" t="str">
        <f>IF(OR(ISBLANK(B519),ISBLANK(D519))=FALSE,VLOOKUP(C519,'Límites CartaControl'!$A$7:$I$13,9,FALSE),"")</f>
        <v/>
      </c>
      <c r="F519" s="48"/>
      <c r="G519" s="103"/>
      <c r="H519" s="48"/>
      <c r="I519" s="75"/>
    </row>
    <row r="520" spans="1:9" x14ac:dyDescent="0.25">
      <c r="A520" s="43">
        <v>510</v>
      </c>
      <c r="B520" s="78"/>
      <c r="C520" s="48"/>
      <c r="D520" s="48"/>
      <c r="E520" s="14" t="str">
        <f>IF(OR(ISBLANK(B520),ISBLANK(D520))=FALSE,VLOOKUP(C520,'Límites CartaControl'!$A$7:$I$13,9,FALSE),"")</f>
        <v/>
      </c>
      <c r="F520" s="48"/>
      <c r="G520" s="103"/>
      <c r="H520" s="48"/>
      <c r="I520" s="75"/>
    </row>
    <row r="521" spans="1:9" x14ac:dyDescent="0.25">
      <c r="A521" s="43">
        <v>511</v>
      </c>
      <c r="B521" s="78"/>
      <c r="C521" s="48"/>
      <c r="D521" s="48"/>
      <c r="E521" s="14" t="str">
        <f>IF(OR(ISBLANK(B521),ISBLANK(D521))=FALSE,VLOOKUP(C521,'Límites CartaControl'!$A$7:$I$13,9,FALSE),"")</f>
        <v/>
      </c>
      <c r="F521" s="48"/>
      <c r="G521" s="103"/>
      <c r="H521" s="48"/>
      <c r="I521" s="75"/>
    </row>
    <row r="522" spans="1:9" x14ac:dyDescent="0.25">
      <c r="A522" s="43">
        <v>512</v>
      </c>
      <c r="B522" s="78"/>
      <c r="C522" s="48"/>
      <c r="D522" s="48"/>
      <c r="E522" s="14" t="str">
        <f>IF(OR(ISBLANK(B522),ISBLANK(D522))=FALSE,VLOOKUP(C522,'Límites CartaControl'!$A$7:$I$13,9,FALSE),"")</f>
        <v/>
      </c>
      <c r="F522" s="48"/>
      <c r="G522" s="103"/>
      <c r="H522" s="48"/>
      <c r="I522" s="75"/>
    </row>
    <row r="523" spans="1:9" x14ac:dyDescent="0.25">
      <c r="A523" s="43">
        <v>513</v>
      </c>
      <c r="B523" s="78"/>
      <c r="C523" s="48"/>
      <c r="D523" s="48"/>
      <c r="E523" s="14" t="str">
        <f>IF(OR(ISBLANK(B523),ISBLANK(D523))=FALSE,VLOOKUP(C523,'Límites CartaControl'!$A$7:$I$13,9,FALSE),"")</f>
        <v/>
      </c>
      <c r="F523" s="48"/>
      <c r="G523" s="103"/>
      <c r="H523" s="48"/>
      <c r="I523" s="75"/>
    </row>
    <row r="524" spans="1:9" x14ac:dyDescent="0.25">
      <c r="A524" s="43">
        <v>514</v>
      </c>
      <c r="B524" s="78"/>
      <c r="C524" s="48"/>
      <c r="D524" s="48"/>
      <c r="E524" s="14" t="str">
        <f>IF(OR(ISBLANK(B524),ISBLANK(D524))=FALSE,VLOOKUP(C524,'Límites CartaControl'!$A$7:$I$13,9,FALSE),"")</f>
        <v/>
      </c>
      <c r="F524" s="48"/>
      <c r="G524" s="103"/>
      <c r="H524" s="48"/>
      <c r="I524" s="75"/>
    </row>
    <row r="525" spans="1:9" x14ac:dyDescent="0.25">
      <c r="A525" s="43">
        <v>515</v>
      </c>
      <c r="B525" s="78"/>
      <c r="C525" s="48"/>
      <c r="D525" s="48"/>
      <c r="E525" s="14" t="str">
        <f>IF(OR(ISBLANK(B525),ISBLANK(D525))=FALSE,VLOOKUP(C525,'Límites CartaControl'!$A$7:$I$13,9,FALSE),"")</f>
        <v/>
      </c>
      <c r="F525" s="48"/>
      <c r="G525" s="103"/>
      <c r="H525" s="48"/>
      <c r="I525" s="75"/>
    </row>
    <row r="526" spans="1:9" x14ac:dyDescent="0.25">
      <c r="A526" s="43">
        <v>516</v>
      </c>
      <c r="B526" s="78"/>
      <c r="C526" s="48"/>
      <c r="D526" s="48"/>
      <c r="E526" s="14" t="str">
        <f>IF(OR(ISBLANK(B526),ISBLANK(D526))=FALSE,VLOOKUP(C526,'Límites CartaControl'!$A$7:$I$13,9,FALSE),"")</f>
        <v/>
      </c>
      <c r="F526" s="48"/>
      <c r="G526" s="103"/>
      <c r="H526" s="48"/>
      <c r="I526" s="75"/>
    </row>
    <row r="527" spans="1:9" x14ac:dyDescent="0.25">
      <c r="A527" s="43">
        <v>517</v>
      </c>
      <c r="B527" s="78"/>
      <c r="C527" s="48"/>
      <c r="D527" s="48"/>
      <c r="E527" s="14" t="str">
        <f>IF(OR(ISBLANK(B527),ISBLANK(D527))=FALSE,VLOOKUP(C527,'Límites CartaControl'!$A$7:$I$13,9,FALSE),"")</f>
        <v/>
      </c>
      <c r="F527" s="48"/>
      <c r="G527" s="103"/>
      <c r="H527" s="48"/>
      <c r="I527" s="75"/>
    </row>
    <row r="528" spans="1:9" x14ac:dyDescent="0.25">
      <c r="A528" s="43">
        <v>518</v>
      </c>
      <c r="B528" s="78"/>
      <c r="C528" s="48"/>
      <c r="D528" s="48"/>
      <c r="E528" s="14" t="str">
        <f>IF(OR(ISBLANK(B528),ISBLANK(D528))=FALSE,VLOOKUP(C528,'Límites CartaControl'!$A$7:$I$13,9,FALSE),"")</f>
        <v/>
      </c>
      <c r="F528" s="48"/>
      <c r="G528" s="103"/>
      <c r="H528" s="48"/>
      <c r="I528" s="75"/>
    </row>
    <row r="529" spans="1:9" x14ac:dyDescent="0.25">
      <c r="A529" s="43">
        <v>519</v>
      </c>
      <c r="B529" s="78"/>
      <c r="C529" s="48"/>
      <c r="D529" s="48"/>
      <c r="E529" s="14" t="str">
        <f>IF(OR(ISBLANK(B529),ISBLANK(D529))=FALSE,VLOOKUP(C529,'Límites CartaControl'!$A$7:$I$13,9,FALSE),"")</f>
        <v/>
      </c>
      <c r="F529" s="48"/>
      <c r="G529" s="103"/>
      <c r="H529" s="48"/>
      <c r="I529" s="75"/>
    </row>
    <row r="530" spans="1:9" x14ac:dyDescent="0.25">
      <c r="A530" s="43">
        <v>520</v>
      </c>
      <c r="B530" s="78"/>
      <c r="C530" s="48"/>
      <c r="D530" s="48"/>
      <c r="E530" s="14" t="str">
        <f>IF(OR(ISBLANK(B530),ISBLANK(D530))=FALSE,VLOOKUP(C530,'Límites CartaControl'!$A$7:$I$13,9,FALSE),"")</f>
        <v/>
      </c>
      <c r="F530" s="48"/>
      <c r="G530" s="103"/>
      <c r="H530" s="48"/>
      <c r="I530" s="75"/>
    </row>
    <row r="531" spans="1:9" x14ac:dyDescent="0.25">
      <c r="A531" s="43">
        <v>521</v>
      </c>
      <c r="B531" s="78"/>
      <c r="C531" s="48"/>
      <c r="D531" s="48"/>
      <c r="E531" s="14" t="str">
        <f>IF(OR(ISBLANK(B531),ISBLANK(D531))=FALSE,VLOOKUP(C531,'Límites CartaControl'!$A$7:$I$13,9,FALSE),"")</f>
        <v/>
      </c>
      <c r="F531" s="48"/>
      <c r="G531" s="103"/>
      <c r="H531" s="48"/>
      <c r="I531" s="75"/>
    </row>
    <row r="532" spans="1:9" x14ac:dyDescent="0.25">
      <c r="A532" s="43">
        <v>522</v>
      </c>
      <c r="B532" s="78"/>
      <c r="C532" s="48"/>
      <c r="D532" s="48"/>
      <c r="E532" s="14" t="str">
        <f>IF(OR(ISBLANK(B532),ISBLANK(D532))=FALSE,VLOOKUP(C532,'Límites CartaControl'!$A$7:$I$13,9,FALSE),"")</f>
        <v/>
      </c>
      <c r="F532" s="48"/>
      <c r="G532" s="103"/>
      <c r="H532" s="48"/>
      <c r="I532" s="75"/>
    </row>
    <row r="533" spans="1:9" x14ac:dyDescent="0.25">
      <c r="A533" s="43">
        <v>523</v>
      </c>
      <c r="B533" s="78"/>
      <c r="C533" s="48"/>
      <c r="D533" s="48"/>
      <c r="E533" s="14" t="str">
        <f>IF(OR(ISBLANK(B533),ISBLANK(D533))=FALSE,VLOOKUP(C533,'Límites CartaControl'!$A$7:$I$13,9,FALSE),"")</f>
        <v/>
      </c>
      <c r="F533" s="48"/>
      <c r="G533" s="103"/>
      <c r="H533" s="48"/>
      <c r="I533" s="75"/>
    </row>
    <row r="534" spans="1:9" x14ac:dyDescent="0.25">
      <c r="A534" s="43">
        <v>524</v>
      </c>
      <c r="B534" s="78"/>
      <c r="C534" s="48"/>
      <c r="D534" s="48"/>
      <c r="E534" s="14" t="str">
        <f>IF(OR(ISBLANK(B534),ISBLANK(D534))=FALSE,VLOOKUP(C534,'Límites CartaControl'!$A$7:$I$13,9,FALSE),"")</f>
        <v/>
      </c>
      <c r="F534" s="48"/>
      <c r="G534" s="103"/>
      <c r="H534" s="48"/>
      <c r="I534" s="75"/>
    </row>
    <row r="535" spans="1:9" x14ac:dyDescent="0.25">
      <c r="A535" s="43">
        <v>525</v>
      </c>
      <c r="B535" s="78"/>
      <c r="C535" s="48"/>
      <c r="D535" s="48"/>
      <c r="E535" s="14" t="str">
        <f>IF(OR(ISBLANK(B535),ISBLANK(D535))=FALSE,VLOOKUP(C535,'Límites CartaControl'!$A$7:$I$13,9,FALSE),"")</f>
        <v/>
      </c>
      <c r="F535" s="48"/>
      <c r="G535" s="103"/>
      <c r="H535" s="48"/>
      <c r="I535" s="75"/>
    </row>
    <row r="536" spans="1:9" x14ac:dyDescent="0.25">
      <c r="A536" s="43">
        <v>526</v>
      </c>
      <c r="B536" s="78"/>
      <c r="C536" s="48"/>
      <c r="D536" s="48"/>
      <c r="E536" s="14" t="str">
        <f>IF(OR(ISBLANK(B536),ISBLANK(D536))=FALSE,VLOOKUP(C536,'Límites CartaControl'!$A$7:$I$13,9,FALSE),"")</f>
        <v/>
      </c>
      <c r="F536" s="48"/>
      <c r="G536" s="103"/>
      <c r="H536" s="48"/>
      <c r="I536" s="75"/>
    </row>
    <row r="537" spans="1:9" x14ac:dyDescent="0.25">
      <c r="A537" s="43">
        <v>527</v>
      </c>
      <c r="B537" s="78"/>
      <c r="C537" s="48"/>
      <c r="D537" s="48"/>
      <c r="E537" s="14" t="str">
        <f>IF(OR(ISBLANK(B537),ISBLANK(D537))=FALSE,VLOOKUP(C537,'Límites CartaControl'!$A$7:$I$13,9,FALSE),"")</f>
        <v/>
      </c>
      <c r="F537" s="48"/>
      <c r="G537" s="103"/>
      <c r="H537" s="48"/>
      <c r="I537" s="75"/>
    </row>
    <row r="538" spans="1:9" x14ac:dyDescent="0.25">
      <c r="A538" s="43">
        <v>528</v>
      </c>
      <c r="B538" s="78"/>
      <c r="C538" s="48"/>
      <c r="D538" s="48"/>
      <c r="E538" s="14" t="str">
        <f>IF(OR(ISBLANK(B538),ISBLANK(D538))=FALSE,VLOOKUP(C538,'Límites CartaControl'!$A$7:$I$13,9,FALSE),"")</f>
        <v/>
      </c>
      <c r="F538" s="48"/>
      <c r="G538" s="103"/>
      <c r="H538" s="48"/>
      <c r="I538" s="75"/>
    </row>
    <row r="539" spans="1:9" x14ac:dyDescent="0.25">
      <c r="A539" s="43">
        <v>529</v>
      </c>
      <c r="B539" s="78"/>
      <c r="C539" s="48"/>
      <c r="D539" s="48"/>
      <c r="E539" s="14" t="str">
        <f>IF(OR(ISBLANK(B539),ISBLANK(D539))=FALSE,VLOOKUP(C539,'Límites CartaControl'!$A$7:$I$13,9,FALSE),"")</f>
        <v/>
      </c>
      <c r="F539" s="48"/>
      <c r="G539" s="103"/>
      <c r="H539" s="48"/>
      <c r="I539" s="75"/>
    </row>
    <row r="540" spans="1:9" x14ac:dyDescent="0.25">
      <c r="A540" s="43">
        <v>530</v>
      </c>
      <c r="B540" s="78"/>
      <c r="C540" s="48"/>
      <c r="D540" s="48"/>
      <c r="E540" s="14" t="str">
        <f>IF(OR(ISBLANK(B540),ISBLANK(D540))=FALSE,VLOOKUP(C540,'Límites CartaControl'!$A$7:$I$13,9,FALSE),"")</f>
        <v/>
      </c>
      <c r="F540" s="48"/>
      <c r="G540" s="103"/>
      <c r="H540" s="48"/>
      <c r="I540" s="75"/>
    </row>
    <row r="541" spans="1:9" x14ac:dyDescent="0.25">
      <c r="A541" s="43">
        <v>531</v>
      </c>
      <c r="B541" s="78"/>
      <c r="C541" s="48"/>
      <c r="D541" s="48"/>
      <c r="E541" s="14" t="str">
        <f>IF(OR(ISBLANK(B541),ISBLANK(D541))=FALSE,VLOOKUP(C541,'Límites CartaControl'!$A$7:$I$13,9,FALSE),"")</f>
        <v/>
      </c>
      <c r="F541" s="48"/>
      <c r="G541" s="103"/>
      <c r="H541" s="48"/>
      <c r="I541" s="75"/>
    </row>
    <row r="542" spans="1:9" x14ac:dyDescent="0.25">
      <c r="A542" s="43">
        <v>532</v>
      </c>
      <c r="B542" s="78"/>
      <c r="C542" s="48"/>
      <c r="D542" s="48"/>
      <c r="E542" s="14" t="str">
        <f>IF(OR(ISBLANK(B542),ISBLANK(D542))=FALSE,VLOOKUP(C542,'Límites CartaControl'!$A$7:$I$13,9,FALSE),"")</f>
        <v/>
      </c>
      <c r="F542" s="48"/>
      <c r="G542" s="103"/>
      <c r="H542" s="48"/>
      <c r="I542" s="75"/>
    </row>
    <row r="543" spans="1:9" x14ac:dyDescent="0.25">
      <c r="A543" s="43">
        <v>533</v>
      </c>
      <c r="B543" s="78"/>
      <c r="C543" s="48"/>
      <c r="D543" s="48"/>
      <c r="E543" s="14" t="str">
        <f>IF(OR(ISBLANK(B543),ISBLANK(D543))=FALSE,VLOOKUP(C543,'Límites CartaControl'!$A$7:$I$13,9,FALSE),"")</f>
        <v/>
      </c>
      <c r="F543" s="48"/>
      <c r="G543" s="103"/>
      <c r="H543" s="48"/>
      <c r="I543" s="75"/>
    </row>
    <row r="544" spans="1:9" x14ac:dyDescent="0.25">
      <c r="A544" s="43">
        <v>534</v>
      </c>
      <c r="B544" s="78"/>
      <c r="C544" s="48"/>
      <c r="D544" s="48"/>
      <c r="E544" s="14" t="str">
        <f>IF(OR(ISBLANK(B544),ISBLANK(D544))=FALSE,VLOOKUP(C544,'Límites CartaControl'!$A$7:$I$13,9,FALSE),"")</f>
        <v/>
      </c>
      <c r="F544" s="48"/>
      <c r="G544" s="103"/>
      <c r="H544" s="48"/>
      <c r="I544" s="75"/>
    </row>
    <row r="545" spans="1:9" x14ac:dyDescent="0.25">
      <c r="A545" s="43">
        <v>535</v>
      </c>
      <c r="B545" s="78"/>
      <c r="C545" s="48"/>
      <c r="D545" s="48"/>
      <c r="E545" s="14" t="str">
        <f>IF(OR(ISBLANK(B545),ISBLANK(D545))=FALSE,VLOOKUP(C545,'Límites CartaControl'!$A$7:$I$13,9,FALSE),"")</f>
        <v/>
      </c>
      <c r="F545" s="48"/>
      <c r="G545" s="103"/>
      <c r="H545" s="48"/>
      <c r="I545" s="75"/>
    </row>
    <row r="546" spans="1:9" x14ac:dyDescent="0.25">
      <c r="A546" s="43">
        <v>536</v>
      </c>
      <c r="B546" s="78"/>
      <c r="C546" s="48"/>
      <c r="D546" s="48"/>
      <c r="E546" s="14" t="str">
        <f>IF(OR(ISBLANK(B546),ISBLANK(D546))=FALSE,VLOOKUP(C546,'Límites CartaControl'!$A$7:$I$13,9,FALSE),"")</f>
        <v/>
      </c>
      <c r="F546" s="48"/>
      <c r="G546" s="103"/>
      <c r="H546" s="48"/>
      <c r="I546" s="75"/>
    </row>
    <row r="547" spans="1:9" x14ac:dyDescent="0.25">
      <c r="A547" s="43">
        <v>537</v>
      </c>
      <c r="B547" s="78"/>
      <c r="C547" s="48"/>
      <c r="D547" s="48"/>
      <c r="E547" s="14" t="str">
        <f>IF(OR(ISBLANK(B547),ISBLANK(D547))=FALSE,VLOOKUP(C547,'Límites CartaControl'!$A$7:$I$13,9,FALSE),"")</f>
        <v/>
      </c>
      <c r="F547" s="48"/>
      <c r="G547" s="103"/>
      <c r="H547" s="48"/>
      <c r="I547" s="75"/>
    </row>
    <row r="548" spans="1:9" x14ac:dyDescent="0.25">
      <c r="A548" s="43">
        <v>538</v>
      </c>
      <c r="B548" s="78"/>
      <c r="C548" s="48"/>
      <c r="D548" s="48"/>
      <c r="E548" s="14" t="str">
        <f>IF(OR(ISBLANK(B548),ISBLANK(D548))=FALSE,VLOOKUP(C548,'Límites CartaControl'!$A$7:$I$13,9,FALSE),"")</f>
        <v/>
      </c>
      <c r="F548" s="48"/>
      <c r="G548" s="103"/>
      <c r="H548" s="48"/>
      <c r="I548" s="75"/>
    </row>
    <row r="549" spans="1:9" x14ac:dyDescent="0.25">
      <c r="A549" s="43">
        <v>539</v>
      </c>
      <c r="B549" s="78"/>
      <c r="C549" s="48"/>
      <c r="D549" s="48"/>
      <c r="E549" s="14" t="str">
        <f>IF(OR(ISBLANK(B549),ISBLANK(D549))=FALSE,VLOOKUP(C549,'Límites CartaControl'!$A$7:$I$13,9,FALSE),"")</f>
        <v/>
      </c>
      <c r="F549" s="48"/>
      <c r="G549" s="103"/>
      <c r="H549" s="48"/>
      <c r="I549" s="75"/>
    </row>
    <row r="550" spans="1:9" x14ac:dyDescent="0.25">
      <c r="A550" s="43">
        <v>540</v>
      </c>
      <c r="B550" s="78"/>
      <c r="C550" s="48"/>
      <c r="D550" s="48"/>
      <c r="E550" s="14" t="str">
        <f>IF(OR(ISBLANK(B550),ISBLANK(D550))=FALSE,VLOOKUP(C550,'Límites CartaControl'!$A$7:$I$13,9,FALSE),"")</f>
        <v/>
      </c>
      <c r="F550" s="48"/>
      <c r="G550" s="103"/>
      <c r="H550" s="48"/>
      <c r="I550" s="75"/>
    </row>
    <row r="551" spans="1:9" x14ac:dyDescent="0.25">
      <c r="A551" s="43">
        <v>541</v>
      </c>
      <c r="B551" s="78"/>
      <c r="C551" s="48"/>
      <c r="D551" s="48"/>
      <c r="E551" s="14" t="str">
        <f>IF(OR(ISBLANK(B551),ISBLANK(D551))=FALSE,VLOOKUP(C551,'Límites CartaControl'!$A$7:$I$13,9,FALSE),"")</f>
        <v/>
      </c>
      <c r="F551" s="48"/>
      <c r="G551" s="103"/>
      <c r="H551" s="48"/>
      <c r="I551" s="75"/>
    </row>
    <row r="552" spans="1:9" x14ac:dyDescent="0.25">
      <c r="A552" s="43">
        <v>542</v>
      </c>
      <c r="B552" s="78"/>
      <c r="C552" s="48"/>
      <c r="D552" s="48"/>
      <c r="E552" s="14" t="str">
        <f>IF(OR(ISBLANK(B552),ISBLANK(D552))=FALSE,VLOOKUP(C552,'Límites CartaControl'!$A$7:$I$13,9,FALSE),"")</f>
        <v/>
      </c>
      <c r="F552" s="48"/>
      <c r="G552" s="103"/>
      <c r="H552" s="48"/>
      <c r="I552" s="75"/>
    </row>
    <row r="553" spans="1:9" x14ac:dyDescent="0.25">
      <c r="A553" s="43">
        <v>543</v>
      </c>
      <c r="B553" s="78"/>
      <c r="C553" s="48"/>
      <c r="D553" s="48"/>
      <c r="E553" s="14" t="str">
        <f>IF(OR(ISBLANK(B553),ISBLANK(D553))=FALSE,VLOOKUP(C553,'Límites CartaControl'!$A$7:$I$13,9,FALSE),"")</f>
        <v/>
      </c>
      <c r="F553" s="48"/>
      <c r="G553" s="103"/>
      <c r="H553" s="48"/>
      <c r="I553" s="75"/>
    </row>
    <row r="554" spans="1:9" x14ac:dyDescent="0.25">
      <c r="A554" s="43">
        <v>544</v>
      </c>
      <c r="B554" s="78"/>
      <c r="C554" s="48"/>
      <c r="D554" s="48"/>
      <c r="E554" s="14" t="str">
        <f>IF(OR(ISBLANK(B554),ISBLANK(D554))=FALSE,VLOOKUP(C554,'Límites CartaControl'!$A$7:$I$13,9,FALSE),"")</f>
        <v/>
      </c>
      <c r="F554" s="48"/>
      <c r="G554" s="103"/>
      <c r="H554" s="48"/>
      <c r="I554" s="75"/>
    </row>
    <row r="555" spans="1:9" x14ac:dyDescent="0.25">
      <c r="A555" s="43">
        <v>545</v>
      </c>
      <c r="B555" s="78"/>
      <c r="C555" s="48"/>
      <c r="D555" s="48"/>
      <c r="E555" s="14" t="str">
        <f>IF(OR(ISBLANK(B555),ISBLANK(D555))=FALSE,VLOOKUP(C555,'Límites CartaControl'!$A$7:$I$13,9,FALSE),"")</f>
        <v/>
      </c>
      <c r="F555" s="48"/>
      <c r="G555" s="103"/>
      <c r="H555" s="48"/>
      <c r="I555" s="75"/>
    </row>
    <row r="556" spans="1:9" x14ac:dyDescent="0.25">
      <c r="A556" s="43">
        <v>546</v>
      </c>
      <c r="B556" s="78"/>
      <c r="C556" s="48"/>
      <c r="D556" s="48"/>
      <c r="E556" s="14" t="str">
        <f>IF(OR(ISBLANK(B556),ISBLANK(D556))=FALSE,VLOOKUP(C556,'Límites CartaControl'!$A$7:$I$13,9,FALSE),"")</f>
        <v/>
      </c>
      <c r="F556" s="48"/>
      <c r="G556" s="103"/>
      <c r="H556" s="48"/>
      <c r="I556" s="75"/>
    </row>
    <row r="557" spans="1:9" x14ac:dyDescent="0.25">
      <c r="A557" s="43">
        <v>547</v>
      </c>
      <c r="B557" s="78"/>
      <c r="C557" s="48"/>
      <c r="D557" s="48"/>
      <c r="E557" s="14" t="str">
        <f>IF(OR(ISBLANK(B557),ISBLANK(D557))=FALSE,VLOOKUP(C557,'Límites CartaControl'!$A$7:$I$13,9,FALSE),"")</f>
        <v/>
      </c>
      <c r="F557" s="48"/>
      <c r="G557" s="103"/>
      <c r="H557" s="48"/>
      <c r="I557" s="75"/>
    </row>
    <row r="558" spans="1:9" x14ac:dyDescent="0.25">
      <c r="A558" s="43">
        <v>548</v>
      </c>
      <c r="B558" s="78"/>
      <c r="C558" s="48"/>
      <c r="D558" s="48"/>
      <c r="E558" s="14" t="str">
        <f>IF(OR(ISBLANK(B558),ISBLANK(D558))=FALSE,VLOOKUP(C558,'Límites CartaControl'!$A$7:$I$13,9,FALSE),"")</f>
        <v/>
      </c>
      <c r="F558" s="48"/>
      <c r="G558" s="103"/>
      <c r="H558" s="48"/>
      <c r="I558" s="75"/>
    </row>
    <row r="559" spans="1:9" x14ac:dyDescent="0.25">
      <c r="A559" s="43">
        <v>549</v>
      </c>
      <c r="B559" s="78"/>
      <c r="C559" s="48"/>
      <c r="D559" s="48"/>
      <c r="E559" s="14" t="str">
        <f>IF(OR(ISBLANK(B559),ISBLANK(D559))=FALSE,VLOOKUP(C559,'Límites CartaControl'!$A$7:$I$13,9,FALSE),"")</f>
        <v/>
      </c>
      <c r="F559" s="48"/>
      <c r="G559" s="103"/>
      <c r="H559" s="48"/>
      <c r="I559" s="75"/>
    </row>
    <row r="560" spans="1:9" x14ac:dyDescent="0.25">
      <c r="A560" s="43">
        <v>550</v>
      </c>
      <c r="B560" s="78"/>
      <c r="C560" s="48"/>
      <c r="D560" s="48"/>
      <c r="E560" s="14" t="str">
        <f>IF(OR(ISBLANK(B560),ISBLANK(D560))=FALSE,VLOOKUP(C560,'Límites CartaControl'!$A$7:$I$13,9,FALSE),"")</f>
        <v/>
      </c>
      <c r="F560" s="48"/>
      <c r="G560" s="103"/>
      <c r="H560" s="48"/>
      <c r="I560" s="75"/>
    </row>
    <row r="561" spans="1:9" x14ac:dyDescent="0.25">
      <c r="A561" s="43">
        <v>551</v>
      </c>
      <c r="B561" s="78"/>
      <c r="C561" s="48"/>
      <c r="D561" s="48"/>
      <c r="E561" s="14" t="str">
        <f>IF(OR(ISBLANK(B561),ISBLANK(D561))=FALSE,VLOOKUP(C561,'Límites CartaControl'!$A$7:$I$13,9,FALSE),"")</f>
        <v/>
      </c>
      <c r="F561" s="48"/>
      <c r="G561" s="103"/>
      <c r="H561" s="48"/>
      <c r="I561" s="75"/>
    </row>
    <row r="562" spans="1:9" x14ac:dyDescent="0.25">
      <c r="A562" s="43">
        <v>552</v>
      </c>
      <c r="B562" s="78"/>
      <c r="C562" s="48"/>
      <c r="D562" s="48"/>
      <c r="E562" s="14" t="str">
        <f>IF(OR(ISBLANK(B562),ISBLANK(D562))=FALSE,VLOOKUP(C562,'Límites CartaControl'!$A$7:$I$13,9,FALSE),"")</f>
        <v/>
      </c>
      <c r="F562" s="48"/>
      <c r="G562" s="103"/>
      <c r="H562" s="48"/>
      <c r="I562" s="75"/>
    </row>
    <row r="563" spans="1:9" x14ac:dyDescent="0.25">
      <c r="A563" s="43">
        <v>553</v>
      </c>
      <c r="B563" s="78"/>
      <c r="C563" s="48"/>
      <c r="D563" s="48"/>
      <c r="E563" s="14" t="str">
        <f>IF(OR(ISBLANK(B563),ISBLANK(D563))=FALSE,VLOOKUP(C563,'Límites CartaControl'!$A$7:$I$13,9,FALSE),"")</f>
        <v/>
      </c>
      <c r="F563" s="48"/>
      <c r="G563" s="103"/>
      <c r="H563" s="48"/>
      <c r="I563" s="75"/>
    </row>
    <row r="564" spans="1:9" x14ac:dyDescent="0.25">
      <c r="A564" s="43">
        <v>554</v>
      </c>
      <c r="B564" s="78"/>
      <c r="C564" s="48"/>
      <c r="D564" s="48"/>
      <c r="E564" s="14" t="str">
        <f>IF(OR(ISBLANK(B564),ISBLANK(D564))=FALSE,VLOOKUP(C564,'Límites CartaControl'!$A$7:$I$13,9,FALSE),"")</f>
        <v/>
      </c>
      <c r="F564" s="48"/>
      <c r="G564" s="103"/>
      <c r="H564" s="48"/>
      <c r="I564" s="75"/>
    </row>
    <row r="565" spans="1:9" x14ac:dyDescent="0.25">
      <c r="A565" s="43">
        <v>555</v>
      </c>
      <c r="B565" s="78"/>
      <c r="C565" s="48"/>
      <c r="D565" s="48"/>
      <c r="E565" s="14" t="str">
        <f>IF(OR(ISBLANK(B565),ISBLANK(D565))=FALSE,VLOOKUP(C565,'Límites CartaControl'!$A$7:$I$13,9,FALSE),"")</f>
        <v/>
      </c>
      <c r="F565" s="48"/>
      <c r="G565" s="103"/>
      <c r="H565" s="48"/>
      <c r="I565" s="75"/>
    </row>
    <row r="566" spans="1:9" x14ac:dyDescent="0.25">
      <c r="A566" s="43">
        <v>556</v>
      </c>
      <c r="B566" s="78"/>
      <c r="C566" s="48"/>
      <c r="D566" s="48"/>
      <c r="E566" s="14" t="str">
        <f>IF(OR(ISBLANK(B566),ISBLANK(D566))=FALSE,VLOOKUP(C566,'Límites CartaControl'!$A$7:$I$13,9,FALSE),"")</f>
        <v/>
      </c>
      <c r="F566" s="48"/>
      <c r="G566" s="103"/>
      <c r="H566" s="48"/>
      <c r="I566" s="75"/>
    </row>
    <row r="567" spans="1:9" x14ac:dyDescent="0.25">
      <c r="A567" s="43">
        <v>557</v>
      </c>
      <c r="B567" s="78"/>
      <c r="C567" s="48"/>
      <c r="D567" s="48"/>
      <c r="E567" s="14" t="str">
        <f>IF(OR(ISBLANK(B567),ISBLANK(D567))=FALSE,VLOOKUP(C567,'Límites CartaControl'!$A$7:$I$13,9,FALSE),"")</f>
        <v/>
      </c>
      <c r="F567" s="48"/>
      <c r="G567" s="103"/>
      <c r="H567" s="48"/>
      <c r="I567" s="75"/>
    </row>
    <row r="568" spans="1:9" x14ac:dyDescent="0.25">
      <c r="A568" s="43">
        <v>558</v>
      </c>
      <c r="B568" s="78"/>
      <c r="C568" s="48"/>
      <c r="D568" s="48"/>
      <c r="E568" s="14" t="str">
        <f>IF(OR(ISBLANK(B568),ISBLANK(D568))=FALSE,VLOOKUP(C568,'Límites CartaControl'!$A$7:$I$13,9,FALSE),"")</f>
        <v/>
      </c>
      <c r="F568" s="48"/>
      <c r="G568" s="103"/>
      <c r="H568" s="48"/>
      <c r="I568" s="75"/>
    </row>
    <row r="569" spans="1:9" x14ac:dyDescent="0.25">
      <c r="A569" s="43">
        <v>559</v>
      </c>
      <c r="B569" s="78"/>
      <c r="C569" s="48"/>
      <c r="D569" s="48"/>
      <c r="E569" s="14" t="str">
        <f>IF(OR(ISBLANK(B569),ISBLANK(D569))=FALSE,VLOOKUP(C569,'Límites CartaControl'!$A$7:$I$13,9,FALSE),"")</f>
        <v/>
      </c>
      <c r="F569" s="48"/>
      <c r="G569" s="103"/>
      <c r="H569" s="48"/>
      <c r="I569" s="75"/>
    </row>
    <row r="570" spans="1:9" x14ac:dyDescent="0.25">
      <c r="A570" s="43">
        <v>560</v>
      </c>
      <c r="B570" s="78"/>
      <c r="C570" s="48"/>
      <c r="D570" s="48"/>
      <c r="E570" s="14" t="str">
        <f>IF(OR(ISBLANK(B570),ISBLANK(D570))=FALSE,VLOOKUP(C570,'Límites CartaControl'!$A$7:$I$13,9,FALSE),"")</f>
        <v/>
      </c>
      <c r="F570" s="48"/>
      <c r="G570" s="103"/>
      <c r="H570" s="48"/>
      <c r="I570" s="75"/>
    </row>
    <row r="571" spans="1:9" x14ac:dyDescent="0.25">
      <c r="A571" s="43">
        <v>561</v>
      </c>
      <c r="B571" s="78"/>
      <c r="C571" s="48"/>
      <c r="D571" s="48"/>
      <c r="E571" s="14" t="str">
        <f>IF(OR(ISBLANK(B571),ISBLANK(D571))=FALSE,VLOOKUP(C571,'Límites CartaControl'!$A$7:$I$13,9,FALSE),"")</f>
        <v/>
      </c>
      <c r="F571" s="48"/>
      <c r="G571" s="103"/>
      <c r="H571" s="48"/>
      <c r="I571" s="75"/>
    </row>
    <row r="572" spans="1:9" x14ac:dyDescent="0.25">
      <c r="A572" s="43">
        <v>562</v>
      </c>
      <c r="B572" s="78"/>
      <c r="C572" s="48"/>
      <c r="D572" s="48"/>
      <c r="E572" s="14" t="str">
        <f>IF(OR(ISBLANK(B572),ISBLANK(D572))=FALSE,VLOOKUP(C572,'Límites CartaControl'!$A$7:$I$13,9,FALSE),"")</f>
        <v/>
      </c>
      <c r="F572" s="48"/>
      <c r="G572" s="103"/>
      <c r="H572" s="48"/>
      <c r="I572" s="75"/>
    </row>
    <row r="573" spans="1:9" x14ac:dyDescent="0.25">
      <c r="A573" s="43">
        <v>563</v>
      </c>
      <c r="B573" s="78"/>
      <c r="C573" s="48"/>
      <c r="D573" s="48"/>
      <c r="E573" s="14" t="str">
        <f>IF(OR(ISBLANK(B573),ISBLANK(D573))=FALSE,VLOOKUP(C573,'Límites CartaControl'!$A$7:$I$13,9,FALSE),"")</f>
        <v/>
      </c>
      <c r="F573" s="48"/>
      <c r="G573" s="103"/>
      <c r="H573" s="48"/>
      <c r="I573" s="75"/>
    </row>
    <row r="574" spans="1:9" x14ac:dyDescent="0.25">
      <c r="A574" s="43">
        <v>564</v>
      </c>
      <c r="B574" s="78"/>
      <c r="C574" s="48"/>
      <c r="D574" s="48"/>
      <c r="E574" s="14" t="str">
        <f>IF(OR(ISBLANK(B574),ISBLANK(D574))=FALSE,VLOOKUP(C574,'Límites CartaControl'!$A$7:$I$13,9,FALSE),"")</f>
        <v/>
      </c>
      <c r="F574" s="48"/>
      <c r="G574" s="103"/>
      <c r="H574" s="48"/>
      <c r="I574" s="75"/>
    </row>
    <row r="575" spans="1:9" x14ac:dyDescent="0.25">
      <c r="A575" s="43">
        <v>565</v>
      </c>
      <c r="B575" s="78"/>
      <c r="C575" s="48"/>
      <c r="D575" s="48"/>
      <c r="E575" s="14" t="str">
        <f>IF(OR(ISBLANK(B575),ISBLANK(D575))=FALSE,VLOOKUP(C575,'Límites CartaControl'!$A$7:$I$13,9,FALSE),"")</f>
        <v/>
      </c>
      <c r="F575" s="48"/>
      <c r="G575" s="103"/>
      <c r="H575" s="48"/>
      <c r="I575" s="75"/>
    </row>
    <row r="576" spans="1:9" x14ac:dyDescent="0.25">
      <c r="A576" s="43">
        <v>566</v>
      </c>
      <c r="B576" s="78"/>
      <c r="C576" s="48"/>
      <c r="D576" s="48"/>
      <c r="E576" s="14" t="str">
        <f>IF(OR(ISBLANK(B576),ISBLANK(D576))=FALSE,VLOOKUP(C576,'Límites CartaControl'!$A$7:$I$13,9,FALSE),"")</f>
        <v/>
      </c>
      <c r="F576" s="48"/>
      <c r="G576" s="103"/>
      <c r="H576" s="48"/>
      <c r="I576" s="75"/>
    </row>
    <row r="577" spans="1:9" x14ac:dyDescent="0.25">
      <c r="A577" s="43">
        <v>567</v>
      </c>
      <c r="B577" s="78"/>
      <c r="C577" s="48"/>
      <c r="D577" s="48"/>
      <c r="E577" s="14" t="str">
        <f>IF(OR(ISBLANK(B577),ISBLANK(D577))=FALSE,VLOOKUP(C577,'Límites CartaControl'!$A$7:$I$13,9,FALSE),"")</f>
        <v/>
      </c>
      <c r="F577" s="48"/>
      <c r="G577" s="103"/>
      <c r="H577" s="48"/>
      <c r="I577" s="75"/>
    </row>
    <row r="578" spans="1:9" x14ac:dyDescent="0.25">
      <c r="A578" s="43">
        <v>568</v>
      </c>
      <c r="B578" s="78"/>
      <c r="C578" s="48"/>
      <c r="D578" s="48"/>
      <c r="E578" s="14" t="str">
        <f>IF(OR(ISBLANK(B578),ISBLANK(D578))=FALSE,VLOOKUP(C578,'Límites CartaControl'!$A$7:$I$13,9,FALSE),"")</f>
        <v/>
      </c>
      <c r="F578" s="48"/>
      <c r="G578" s="103"/>
      <c r="H578" s="48"/>
      <c r="I578" s="75"/>
    </row>
    <row r="579" spans="1:9" x14ac:dyDescent="0.25">
      <c r="A579" s="43">
        <v>569</v>
      </c>
      <c r="B579" s="78"/>
      <c r="C579" s="48"/>
      <c r="D579" s="48"/>
      <c r="E579" s="14" t="str">
        <f>IF(OR(ISBLANK(B579),ISBLANK(D579))=FALSE,VLOOKUP(C579,'Límites CartaControl'!$A$7:$I$13,9,FALSE),"")</f>
        <v/>
      </c>
      <c r="F579" s="48"/>
      <c r="G579" s="103"/>
      <c r="H579" s="48"/>
      <c r="I579" s="75"/>
    </row>
    <row r="580" spans="1:9" x14ac:dyDescent="0.25">
      <c r="A580" s="43">
        <v>570</v>
      </c>
      <c r="B580" s="78"/>
      <c r="C580" s="48"/>
      <c r="D580" s="48"/>
      <c r="E580" s="14" t="str">
        <f>IF(OR(ISBLANK(B580),ISBLANK(D580))=FALSE,VLOOKUP(C580,'Límites CartaControl'!$A$7:$I$13,9,FALSE),"")</f>
        <v/>
      </c>
      <c r="F580" s="48"/>
      <c r="G580" s="103"/>
      <c r="H580" s="48"/>
      <c r="I580" s="75"/>
    </row>
    <row r="581" spans="1:9" x14ac:dyDescent="0.25">
      <c r="A581" s="43">
        <v>571</v>
      </c>
      <c r="B581" s="78"/>
      <c r="C581" s="48"/>
      <c r="D581" s="48"/>
      <c r="E581" s="14" t="str">
        <f>IF(OR(ISBLANK(B581),ISBLANK(D581))=FALSE,VLOOKUP(C581,'Límites CartaControl'!$A$7:$I$13,9,FALSE),"")</f>
        <v/>
      </c>
      <c r="F581" s="48"/>
      <c r="G581" s="103"/>
      <c r="H581" s="48"/>
      <c r="I581" s="75"/>
    </row>
    <row r="582" spans="1:9" x14ac:dyDescent="0.25">
      <c r="A582" s="43">
        <v>572</v>
      </c>
      <c r="B582" s="78"/>
      <c r="C582" s="48"/>
      <c r="D582" s="48"/>
      <c r="E582" s="14" t="str">
        <f>IF(OR(ISBLANK(B582),ISBLANK(D582))=FALSE,VLOOKUP(C582,'Límites CartaControl'!$A$7:$I$13,9,FALSE),"")</f>
        <v/>
      </c>
      <c r="F582" s="48"/>
      <c r="G582" s="103"/>
      <c r="H582" s="48"/>
      <c r="I582" s="75"/>
    </row>
    <row r="583" spans="1:9" x14ac:dyDescent="0.25">
      <c r="A583" s="43">
        <v>573</v>
      </c>
      <c r="B583" s="78"/>
      <c r="C583" s="48"/>
      <c r="D583" s="48"/>
      <c r="E583" s="14" t="str">
        <f>IF(OR(ISBLANK(B583),ISBLANK(D583))=FALSE,VLOOKUP(C583,'Límites CartaControl'!$A$7:$I$13,9,FALSE),"")</f>
        <v/>
      </c>
      <c r="F583" s="48"/>
      <c r="G583" s="103"/>
      <c r="H583" s="48"/>
      <c r="I583" s="75"/>
    </row>
    <row r="584" spans="1:9" x14ac:dyDescent="0.25">
      <c r="A584" s="43">
        <v>574</v>
      </c>
      <c r="B584" s="78"/>
      <c r="C584" s="48"/>
      <c r="D584" s="48"/>
      <c r="E584" s="14" t="str">
        <f>IF(OR(ISBLANK(B584),ISBLANK(D584))=FALSE,VLOOKUP(C584,'Límites CartaControl'!$A$7:$I$13,9,FALSE),"")</f>
        <v/>
      </c>
      <c r="F584" s="48"/>
      <c r="G584" s="103"/>
      <c r="H584" s="48"/>
      <c r="I584" s="75"/>
    </row>
    <row r="585" spans="1:9" x14ac:dyDescent="0.25">
      <c r="A585" s="43">
        <v>575</v>
      </c>
      <c r="B585" s="78"/>
      <c r="C585" s="48"/>
      <c r="D585" s="48"/>
      <c r="E585" s="14" t="str">
        <f>IF(OR(ISBLANK(B585),ISBLANK(D585))=FALSE,VLOOKUP(C585,'Límites CartaControl'!$A$7:$I$13,9,FALSE),"")</f>
        <v/>
      </c>
      <c r="F585" s="48"/>
      <c r="G585" s="103"/>
      <c r="H585" s="48"/>
      <c r="I585" s="75"/>
    </row>
    <row r="586" spans="1:9" x14ac:dyDescent="0.25">
      <c r="A586" s="43">
        <v>576</v>
      </c>
      <c r="B586" s="78"/>
      <c r="C586" s="48"/>
      <c r="D586" s="48"/>
      <c r="E586" s="14" t="str">
        <f>IF(OR(ISBLANK(B586),ISBLANK(D586))=FALSE,VLOOKUP(C586,'Límites CartaControl'!$A$7:$I$13,9,FALSE),"")</f>
        <v/>
      </c>
      <c r="F586" s="48"/>
      <c r="G586" s="103"/>
      <c r="H586" s="48"/>
      <c r="I586" s="75"/>
    </row>
    <row r="587" spans="1:9" x14ac:dyDescent="0.25">
      <c r="A587" s="43">
        <v>577</v>
      </c>
      <c r="B587" s="78"/>
      <c r="C587" s="48"/>
      <c r="D587" s="48"/>
      <c r="E587" s="14" t="str">
        <f>IF(OR(ISBLANK(B587),ISBLANK(D587))=FALSE,VLOOKUP(C587,'Límites CartaControl'!$A$7:$I$13,9,FALSE),"")</f>
        <v/>
      </c>
      <c r="F587" s="48"/>
      <c r="G587" s="103"/>
      <c r="H587" s="48"/>
      <c r="I587" s="75"/>
    </row>
    <row r="588" spans="1:9" x14ac:dyDescent="0.25">
      <c r="A588" s="43">
        <v>578</v>
      </c>
      <c r="B588" s="78"/>
      <c r="C588" s="48"/>
      <c r="D588" s="48"/>
      <c r="E588" s="14" t="str">
        <f>IF(OR(ISBLANK(B588),ISBLANK(D588))=FALSE,VLOOKUP(C588,'Límites CartaControl'!$A$7:$I$13,9,FALSE),"")</f>
        <v/>
      </c>
      <c r="F588" s="48"/>
      <c r="G588" s="103"/>
      <c r="H588" s="48"/>
      <c r="I588" s="75"/>
    </row>
    <row r="589" spans="1:9" x14ac:dyDescent="0.25">
      <c r="A589" s="43">
        <v>579</v>
      </c>
      <c r="B589" s="78"/>
      <c r="C589" s="48"/>
      <c r="D589" s="48"/>
      <c r="E589" s="14" t="str">
        <f>IF(OR(ISBLANK(B589),ISBLANK(D589))=FALSE,VLOOKUP(C589,'Límites CartaControl'!$A$7:$I$13,9,FALSE),"")</f>
        <v/>
      </c>
      <c r="F589" s="48"/>
      <c r="G589" s="103"/>
      <c r="H589" s="48"/>
      <c r="I589" s="75"/>
    </row>
    <row r="590" spans="1:9" x14ac:dyDescent="0.25">
      <c r="A590" s="43">
        <v>580</v>
      </c>
      <c r="B590" s="78"/>
      <c r="C590" s="48"/>
      <c r="D590" s="48"/>
      <c r="E590" s="14" t="str">
        <f>IF(OR(ISBLANK(B590),ISBLANK(D590))=FALSE,VLOOKUP(C590,'Límites CartaControl'!$A$7:$I$13,9,FALSE),"")</f>
        <v/>
      </c>
      <c r="F590" s="48"/>
      <c r="G590" s="103"/>
      <c r="H590" s="48"/>
      <c r="I590" s="75"/>
    </row>
    <row r="591" spans="1:9" x14ac:dyDescent="0.25">
      <c r="A591" s="43">
        <v>581</v>
      </c>
      <c r="B591" s="78"/>
      <c r="C591" s="48"/>
      <c r="D591" s="48"/>
      <c r="E591" s="14" t="str">
        <f>IF(OR(ISBLANK(B591),ISBLANK(D591))=FALSE,VLOOKUP(C591,'Límites CartaControl'!$A$7:$I$13,9,FALSE),"")</f>
        <v/>
      </c>
      <c r="F591" s="48"/>
      <c r="G591" s="103"/>
      <c r="H591" s="48"/>
      <c r="I591" s="75"/>
    </row>
    <row r="592" spans="1:9" x14ac:dyDescent="0.25">
      <c r="A592" s="43">
        <v>582</v>
      </c>
      <c r="B592" s="78"/>
      <c r="C592" s="48"/>
      <c r="D592" s="48"/>
      <c r="E592" s="14" t="str">
        <f>IF(OR(ISBLANK(B592),ISBLANK(D592))=FALSE,VLOOKUP(C592,'Límites CartaControl'!$A$7:$I$13,9,FALSE),"")</f>
        <v/>
      </c>
      <c r="F592" s="48"/>
      <c r="G592" s="103"/>
      <c r="H592" s="48"/>
      <c r="I592" s="75"/>
    </row>
    <row r="593" spans="1:9" x14ac:dyDescent="0.25">
      <c r="A593" s="43">
        <v>583</v>
      </c>
      <c r="B593" s="78"/>
      <c r="C593" s="48"/>
      <c r="D593" s="48"/>
      <c r="E593" s="14" t="str">
        <f>IF(OR(ISBLANK(B593),ISBLANK(D593))=FALSE,VLOOKUP(C593,'Límites CartaControl'!$A$7:$I$13,9,FALSE),"")</f>
        <v/>
      </c>
      <c r="F593" s="48"/>
      <c r="G593" s="103"/>
      <c r="H593" s="48"/>
      <c r="I593" s="75"/>
    </row>
    <row r="594" spans="1:9" x14ac:dyDescent="0.25">
      <c r="A594" s="43">
        <v>584</v>
      </c>
      <c r="B594" s="78"/>
      <c r="C594" s="48"/>
      <c r="D594" s="48"/>
      <c r="E594" s="14" t="str">
        <f>IF(OR(ISBLANK(B594),ISBLANK(D594))=FALSE,VLOOKUP(C594,'Límites CartaControl'!$A$7:$I$13,9,FALSE),"")</f>
        <v/>
      </c>
      <c r="F594" s="48"/>
      <c r="G594" s="103"/>
      <c r="H594" s="48"/>
      <c r="I594" s="75"/>
    </row>
    <row r="595" spans="1:9" x14ac:dyDescent="0.25">
      <c r="A595" s="43">
        <v>585</v>
      </c>
      <c r="B595" s="78"/>
      <c r="C595" s="48"/>
      <c r="D595" s="48"/>
      <c r="E595" s="14" t="str">
        <f>IF(OR(ISBLANK(B595),ISBLANK(D595))=FALSE,VLOOKUP(C595,'Límites CartaControl'!$A$7:$I$13,9,FALSE),"")</f>
        <v/>
      </c>
      <c r="F595" s="48"/>
      <c r="G595" s="103"/>
      <c r="H595" s="48"/>
      <c r="I595" s="75"/>
    </row>
    <row r="596" spans="1:9" x14ac:dyDescent="0.25">
      <c r="A596" s="43">
        <v>586</v>
      </c>
      <c r="B596" s="78"/>
      <c r="C596" s="48"/>
      <c r="D596" s="48"/>
      <c r="E596" s="14" t="str">
        <f>IF(OR(ISBLANK(B596),ISBLANK(D596))=FALSE,VLOOKUP(C596,'Límites CartaControl'!$A$7:$I$13,9,FALSE),"")</f>
        <v/>
      </c>
      <c r="F596" s="48"/>
      <c r="G596" s="103"/>
      <c r="H596" s="48"/>
      <c r="I596" s="75"/>
    </row>
    <row r="597" spans="1:9" x14ac:dyDescent="0.25">
      <c r="A597" s="43">
        <v>587</v>
      </c>
      <c r="B597" s="78"/>
      <c r="C597" s="48"/>
      <c r="D597" s="48"/>
      <c r="E597" s="14" t="str">
        <f>IF(OR(ISBLANK(B597),ISBLANK(D597))=FALSE,VLOOKUP(C597,'Límites CartaControl'!$A$7:$I$13,9,FALSE),"")</f>
        <v/>
      </c>
      <c r="F597" s="48"/>
      <c r="G597" s="103"/>
      <c r="H597" s="48"/>
      <c r="I597" s="75"/>
    </row>
    <row r="598" spans="1:9" x14ac:dyDescent="0.25">
      <c r="A598" s="43">
        <v>588</v>
      </c>
      <c r="B598" s="78"/>
      <c r="C598" s="48"/>
      <c r="D598" s="48"/>
      <c r="E598" s="14" t="str">
        <f>IF(OR(ISBLANK(B598),ISBLANK(D598))=FALSE,VLOOKUP(C598,'Límites CartaControl'!$A$7:$I$13,9,FALSE),"")</f>
        <v/>
      </c>
      <c r="F598" s="48"/>
      <c r="G598" s="103"/>
      <c r="H598" s="48"/>
      <c r="I598" s="75"/>
    </row>
    <row r="599" spans="1:9" x14ac:dyDescent="0.25">
      <c r="A599" s="43">
        <v>589</v>
      </c>
      <c r="B599" s="78"/>
      <c r="C599" s="48"/>
      <c r="D599" s="48"/>
      <c r="E599" s="14" t="str">
        <f>IF(OR(ISBLANK(B599),ISBLANK(D599))=FALSE,VLOOKUP(C599,'Límites CartaControl'!$A$7:$I$13,9,FALSE),"")</f>
        <v/>
      </c>
      <c r="F599" s="48"/>
      <c r="G599" s="103"/>
      <c r="H599" s="48"/>
      <c r="I599" s="75"/>
    </row>
    <row r="600" spans="1:9" x14ac:dyDescent="0.25">
      <c r="A600" s="43">
        <v>590</v>
      </c>
      <c r="B600" s="78"/>
      <c r="C600" s="48"/>
      <c r="D600" s="48"/>
      <c r="E600" s="14" t="str">
        <f>IF(OR(ISBLANK(B600),ISBLANK(D600))=FALSE,VLOOKUP(C600,'Límites CartaControl'!$A$7:$I$13,9,FALSE),"")</f>
        <v/>
      </c>
      <c r="F600" s="48"/>
      <c r="G600" s="103"/>
      <c r="H600" s="48"/>
      <c r="I600" s="75"/>
    </row>
    <row r="601" spans="1:9" x14ac:dyDescent="0.25">
      <c r="A601" s="43">
        <v>591</v>
      </c>
      <c r="B601" s="78"/>
      <c r="C601" s="48"/>
      <c r="D601" s="48"/>
      <c r="E601" s="14" t="str">
        <f>IF(OR(ISBLANK(B601),ISBLANK(D601))=FALSE,VLOOKUP(C601,'Límites CartaControl'!$A$7:$I$13,9,FALSE),"")</f>
        <v/>
      </c>
      <c r="F601" s="48"/>
      <c r="G601" s="103"/>
      <c r="H601" s="48"/>
      <c r="I601" s="75"/>
    </row>
    <row r="602" spans="1:9" x14ac:dyDescent="0.25">
      <c r="A602" s="43">
        <v>592</v>
      </c>
      <c r="B602" s="78"/>
      <c r="C602" s="48"/>
      <c r="D602" s="48"/>
      <c r="E602" s="14" t="str">
        <f>IF(OR(ISBLANK(B602),ISBLANK(D602))=FALSE,VLOOKUP(C602,'Límites CartaControl'!$A$7:$I$13,9,FALSE),"")</f>
        <v/>
      </c>
      <c r="F602" s="48"/>
      <c r="G602" s="103"/>
      <c r="H602" s="48"/>
      <c r="I602" s="75"/>
    </row>
    <row r="603" spans="1:9" x14ac:dyDescent="0.25">
      <c r="A603" s="43">
        <v>593</v>
      </c>
      <c r="B603" s="78"/>
      <c r="C603" s="48"/>
      <c r="D603" s="48"/>
      <c r="E603" s="14" t="str">
        <f>IF(OR(ISBLANK(B603),ISBLANK(D603))=FALSE,VLOOKUP(C603,'Límites CartaControl'!$A$7:$I$13,9,FALSE),"")</f>
        <v/>
      </c>
      <c r="F603" s="48"/>
      <c r="G603" s="103"/>
      <c r="H603" s="48"/>
      <c r="I603" s="75"/>
    </row>
    <row r="604" spans="1:9" x14ac:dyDescent="0.25">
      <c r="A604" s="43">
        <v>594</v>
      </c>
      <c r="B604" s="78"/>
      <c r="C604" s="48"/>
      <c r="D604" s="48"/>
      <c r="E604" s="14" t="str">
        <f>IF(OR(ISBLANK(B604),ISBLANK(D604))=FALSE,VLOOKUP(C604,'Límites CartaControl'!$A$7:$I$13,9,FALSE),"")</f>
        <v/>
      </c>
      <c r="F604" s="48"/>
      <c r="G604" s="103"/>
      <c r="H604" s="48"/>
      <c r="I604" s="75"/>
    </row>
    <row r="605" spans="1:9" x14ac:dyDescent="0.25">
      <c r="A605" s="43">
        <v>595</v>
      </c>
      <c r="B605" s="78"/>
      <c r="C605" s="48"/>
      <c r="D605" s="48"/>
      <c r="E605" s="14" t="str">
        <f>IF(OR(ISBLANK(B605),ISBLANK(D605))=FALSE,VLOOKUP(C605,'Límites CartaControl'!$A$7:$I$13,9,FALSE),"")</f>
        <v/>
      </c>
      <c r="F605" s="48"/>
      <c r="G605" s="103"/>
      <c r="H605" s="48"/>
      <c r="I605" s="75"/>
    </row>
    <row r="606" spans="1:9" x14ac:dyDescent="0.25">
      <c r="A606" s="43">
        <v>596</v>
      </c>
      <c r="B606" s="78"/>
      <c r="C606" s="48"/>
      <c r="D606" s="48"/>
      <c r="E606" s="14" t="str">
        <f>IF(OR(ISBLANK(B606),ISBLANK(D606))=FALSE,VLOOKUP(C606,'Límites CartaControl'!$A$7:$I$13,9,FALSE),"")</f>
        <v/>
      </c>
      <c r="F606" s="48"/>
      <c r="G606" s="103"/>
      <c r="H606" s="48"/>
      <c r="I606" s="75"/>
    </row>
    <row r="607" spans="1:9" x14ac:dyDescent="0.25">
      <c r="A607" s="43">
        <v>597</v>
      </c>
      <c r="B607" s="78"/>
      <c r="C607" s="48"/>
      <c r="D607" s="48"/>
      <c r="E607" s="14" t="str">
        <f>IF(OR(ISBLANK(B607),ISBLANK(D607))=FALSE,VLOOKUP(C607,'Límites CartaControl'!$A$7:$I$13,9,FALSE),"")</f>
        <v/>
      </c>
      <c r="F607" s="48"/>
      <c r="G607" s="103"/>
      <c r="H607" s="48"/>
      <c r="I607" s="75"/>
    </row>
    <row r="608" spans="1:9" x14ac:dyDescent="0.25">
      <c r="A608" s="43">
        <v>598</v>
      </c>
      <c r="B608" s="78"/>
      <c r="C608" s="48"/>
      <c r="D608" s="48"/>
      <c r="E608" s="14" t="str">
        <f>IF(OR(ISBLANK(B608),ISBLANK(D608))=FALSE,VLOOKUP(C608,'Límites CartaControl'!$A$7:$I$13,9,FALSE),"")</f>
        <v/>
      </c>
      <c r="F608" s="48"/>
      <c r="G608" s="103"/>
      <c r="H608" s="48"/>
      <c r="I608" s="75"/>
    </row>
    <row r="609" spans="1:9" x14ac:dyDescent="0.25">
      <c r="A609" s="43">
        <v>599</v>
      </c>
      <c r="B609" s="78"/>
      <c r="C609" s="48"/>
      <c r="D609" s="48"/>
      <c r="E609" s="14" t="str">
        <f>IF(OR(ISBLANK(B609),ISBLANK(D609))=FALSE,VLOOKUP(C609,'Límites CartaControl'!$A$7:$I$13,9,FALSE),"")</f>
        <v/>
      </c>
      <c r="F609" s="48"/>
      <c r="G609" s="103"/>
      <c r="H609" s="48"/>
      <c r="I609" s="75"/>
    </row>
    <row r="610" spans="1:9" x14ac:dyDescent="0.25">
      <c r="A610" s="43">
        <v>600</v>
      </c>
      <c r="B610" s="78"/>
      <c r="C610" s="48"/>
      <c r="D610" s="48"/>
      <c r="E610" s="14" t="str">
        <f>IF(OR(ISBLANK(B610),ISBLANK(D610))=FALSE,VLOOKUP(C610,'Límites CartaControl'!$A$7:$I$13,9,FALSE),"")</f>
        <v/>
      </c>
      <c r="F610" s="48"/>
      <c r="G610" s="103"/>
      <c r="H610" s="48"/>
      <c r="I610" s="75"/>
    </row>
    <row r="611" spans="1:9" x14ac:dyDescent="0.25">
      <c r="A611" s="43">
        <v>601</v>
      </c>
      <c r="B611" s="78"/>
      <c r="C611" s="48"/>
      <c r="D611" s="48"/>
      <c r="E611" s="14" t="str">
        <f>IF(OR(ISBLANK(B611),ISBLANK(D611))=FALSE,VLOOKUP(C611,'Límites CartaControl'!$A$7:$I$13,9,FALSE),"")</f>
        <v/>
      </c>
      <c r="F611" s="48"/>
      <c r="G611" s="103"/>
      <c r="H611" s="48"/>
      <c r="I611" s="75"/>
    </row>
    <row r="612" spans="1:9" x14ac:dyDescent="0.25">
      <c r="A612" s="43">
        <v>602</v>
      </c>
      <c r="B612" s="78"/>
      <c r="C612" s="48"/>
      <c r="D612" s="48"/>
      <c r="E612" s="14" t="str">
        <f>IF(OR(ISBLANK(B612),ISBLANK(D612))=FALSE,VLOOKUP(C612,'Límites CartaControl'!$A$7:$I$13,9,FALSE),"")</f>
        <v/>
      </c>
      <c r="F612" s="48"/>
      <c r="G612" s="103"/>
      <c r="H612" s="48"/>
      <c r="I612" s="75"/>
    </row>
    <row r="613" spans="1:9" x14ac:dyDescent="0.25">
      <c r="A613" s="43">
        <v>603</v>
      </c>
      <c r="B613" s="78"/>
      <c r="C613" s="48"/>
      <c r="D613" s="48"/>
      <c r="E613" s="14" t="str">
        <f>IF(OR(ISBLANK(B613),ISBLANK(D613))=FALSE,VLOOKUP(C613,'Límites CartaControl'!$A$7:$I$13,9,FALSE),"")</f>
        <v/>
      </c>
      <c r="F613" s="48"/>
      <c r="G613" s="103"/>
      <c r="H613" s="48"/>
      <c r="I613" s="75"/>
    </row>
    <row r="614" spans="1:9" x14ac:dyDescent="0.25">
      <c r="A614" s="43">
        <v>604</v>
      </c>
      <c r="B614" s="78"/>
      <c r="C614" s="48"/>
      <c r="D614" s="48"/>
      <c r="E614" s="14" t="str">
        <f>IF(OR(ISBLANK(B614),ISBLANK(D614))=FALSE,VLOOKUP(C614,'Límites CartaControl'!$A$7:$I$13,9,FALSE),"")</f>
        <v/>
      </c>
      <c r="F614" s="48"/>
      <c r="G614" s="103"/>
      <c r="H614" s="48"/>
      <c r="I614" s="75"/>
    </row>
    <row r="615" spans="1:9" x14ac:dyDescent="0.25">
      <c r="A615" s="43">
        <v>605</v>
      </c>
      <c r="B615" s="78"/>
      <c r="C615" s="48"/>
      <c r="D615" s="48"/>
      <c r="E615" s="14" t="str">
        <f>IF(OR(ISBLANK(B615),ISBLANK(D615))=FALSE,VLOOKUP(C615,'Límites CartaControl'!$A$7:$I$13,9,FALSE),"")</f>
        <v/>
      </c>
      <c r="F615" s="48"/>
      <c r="G615" s="103"/>
      <c r="H615" s="48"/>
      <c r="I615" s="75"/>
    </row>
    <row r="616" spans="1:9" x14ac:dyDescent="0.25">
      <c r="A616" s="43">
        <v>606</v>
      </c>
      <c r="B616" s="78"/>
      <c r="C616" s="48"/>
      <c r="D616" s="48"/>
      <c r="E616" s="14" t="str">
        <f>IF(OR(ISBLANK(B616),ISBLANK(D616))=FALSE,VLOOKUP(C616,'Límites CartaControl'!$A$7:$I$13,9,FALSE),"")</f>
        <v/>
      </c>
      <c r="F616" s="48"/>
      <c r="G616" s="103"/>
      <c r="H616" s="48"/>
      <c r="I616" s="75"/>
    </row>
    <row r="617" spans="1:9" x14ac:dyDescent="0.25">
      <c r="A617" s="43">
        <v>607</v>
      </c>
      <c r="B617" s="78"/>
      <c r="C617" s="48"/>
      <c r="D617" s="48"/>
      <c r="E617" s="14" t="str">
        <f>IF(OR(ISBLANK(B617),ISBLANK(D617))=FALSE,VLOOKUP(C617,'Límites CartaControl'!$A$7:$I$13,9,FALSE),"")</f>
        <v/>
      </c>
      <c r="F617" s="48"/>
      <c r="G617" s="103"/>
      <c r="H617" s="48"/>
      <c r="I617" s="75"/>
    </row>
    <row r="618" spans="1:9" x14ac:dyDescent="0.25">
      <c r="A618" s="43">
        <v>608</v>
      </c>
      <c r="B618" s="78"/>
      <c r="C618" s="48"/>
      <c r="D618" s="48"/>
      <c r="E618" s="14" t="str">
        <f>IF(OR(ISBLANK(B618),ISBLANK(D618))=FALSE,VLOOKUP(C618,'Límites CartaControl'!$A$7:$I$13,9,FALSE),"")</f>
        <v/>
      </c>
      <c r="F618" s="48"/>
      <c r="G618" s="103"/>
      <c r="H618" s="48"/>
      <c r="I618" s="75"/>
    </row>
    <row r="619" spans="1:9" x14ac:dyDescent="0.25">
      <c r="A619" s="43">
        <v>609</v>
      </c>
      <c r="B619" s="78"/>
      <c r="C619" s="48"/>
      <c r="D619" s="48"/>
      <c r="E619" s="14" t="str">
        <f>IF(OR(ISBLANK(B619),ISBLANK(D619))=FALSE,VLOOKUP(C619,'Límites CartaControl'!$A$7:$I$13,9,FALSE),"")</f>
        <v/>
      </c>
      <c r="F619" s="48"/>
      <c r="G619" s="103"/>
      <c r="H619" s="48"/>
      <c r="I619" s="75"/>
    </row>
    <row r="620" spans="1:9" x14ac:dyDescent="0.25">
      <c r="A620" s="43">
        <v>610</v>
      </c>
      <c r="B620" s="78"/>
      <c r="C620" s="48"/>
      <c r="D620" s="48"/>
      <c r="E620" s="14" t="str">
        <f>IF(OR(ISBLANK(B620),ISBLANK(D620))=FALSE,VLOOKUP(C620,'Límites CartaControl'!$A$7:$I$13,9,FALSE),"")</f>
        <v/>
      </c>
      <c r="F620" s="48"/>
      <c r="G620" s="103"/>
      <c r="H620" s="48"/>
      <c r="I620" s="75"/>
    </row>
    <row r="621" spans="1:9" x14ac:dyDescent="0.25">
      <c r="A621" s="43">
        <v>611</v>
      </c>
      <c r="B621" s="78"/>
      <c r="C621" s="48"/>
      <c r="D621" s="48"/>
      <c r="E621" s="14" t="str">
        <f>IF(OR(ISBLANK(B621),ISBLANK(D621))=FALSE,VLOOKUP(C621,'Límites CartaControl'!$A$7:$I$13,9,FALSE),"")</f>
        <v/>
      </c>
      <c r="F621" s="48"/>
      <c r="G621" s="103"/>
      <c r="H621" s="48"/>
      <c r="I621" s="75"/>
    </row>
    <row r="622" spans="1:9" x14ac:dyDescent="0.25">
      <c r="A622" s="43">
        <v>612</v>
      </c>
      <c r="B622" s="78"/>
      <c r="C622" s="48"/>
      <c r="D622" s="48"/>
      <c r="E622" s="14" t="str">
        <f>IF(OR(ISBLANK(B622),ISBLANK(D622))=FALSE,VLOOKUP(C622,'Límites CartaControl'!$A$7:$I$13,9,FALSE),"")</f>
        <v/>
      </c>
      <c r="F622" s="48"/>
      <c r="G622" s="103"/>
      <c r="H622" s="48"/>
      <c r="I622" s="75"/>
    </row>
    <row r="623" spans="1:9" x14ac:dyDescent="0.25">
      <c r="A623" s="43">
        <v>613</v>
      </c>
      <c r="B623" s="78"/>
      <c r="C623" s="48"/>
      <c r="D623" s="48"/>
      <c r="E623" s="14" t="str">
        <f>IF(OR(ISBLANK(B623),ISBLANK(D623))=FALSE,VLOOKUP(C623,'Límites CartaControl'!$A$7:$I$13,9,FALSE),"")</f>
        <v/>
      </c>
      <c r="F623" s="48"/>
      <c r="G623" s="103"/>
      <c r="H623" s="48"/>
      <c r="I623" s="75"/>
    </row>
    <row r="624" spans="1:9" x14ac:dyDescent="0.25">
      <c r="A624" s="43">
        <v>614</v>
      </c>
      <c r="B624" s="78"/>
      <c r="C624" s="48"/>
      <c r="D624" s="48"/>
      <c r="E624" s="14" t="str">
        <f>IF(OR(ISBLANK(B624),ISBLANK(D624))=FALSE,VLOOKUP(C624,'Límites CartaControl'!$A$7:$I$13,9,FALSE),"")</f>
        <v/>
      </c>
      <c r="F624" s="48"/>
      <c r="G624" s="103"/>
      <c r="H624" s="48"/>
      <c r="I624" s="75"/>
    </row>
    <row r="625" spans="1:9" x14ac:dyDescent="0.25">
      <c r="A625" s="43">
        <v>615</v>
      </c>
      <c r="B625" s="78"/>
      <c r="C625" s="48"/>
      <c r="D625" s="48"/>
      <c r="E625" s="14" t="str">
        <f>IF(OR(ISBLANK(B625),ISBLANK(D625))=FALSE,VLOOKUP(C625,'Límites CartaControl'!$A$7:$I$13,9,FALSE),"")</f>
        <v/>
      </c>
      <c r="F625" s="48"/>
      <c r="G625" s="103"/>
      <c r="H625" s="48"/>
      <c r="I625" s="75"/>
    </row>
    <row r="626" spans="1:9" x14ac:dyDescent="0.25">
      <c r="A626" s="43">
        <v>616</v>
      </c>
      <c r="B626" s="78"/>
      <c r="C626" s="48"/>
      <c r="D626" s="48"/>
      <c r="E626" s="14" t="str">
        <f>IF(OR(ISBLANK(B626),ISBLANK(D626))=FALSE,VLOOKUP(C626,'Límites CartaControl'!$A$7:$I$13,9,FALSE),"")</f>
        <v/>
      </c>
      <c r="F626" s="48"/>
      <c r="G626" s="103"/>
      <c r="H626" s="48"/>
      <c r="I626" s="75"/>
    </row>
    <row r="627" spans="1:9" x14ac:dyDescent="0.25">
      <c r="A627" s="43">
        <v>617</v>
      </c>
      <c r="B627" s="78"/>
      <c r="C627" s="48"/>
      <c r="D627" s="48"/>
      <c r="E627" s="14" t="str">
        <f>IF(OR(ISBLANK(B627),ISBLANK(D627))=FALSE,VLOOKUP(C627,'Límites CartaControl'!$A$7:$I$13,9,FALSE),"")</f>
        <v/>
      </c>
      <c r="F627" s="48"/>
      <c r="G627" s="103"/>
      <c r="H627" s="48"/>
      <c r="I627" s="75"/>
    </row>
    <row r="628" spans="1:9" x14ac:dyDescent="0.25">
      <c r="A628" s="43">
        <v>618</v>
      </c>
      <c r="B628" s="78"/>
      <c r="C628" s="48"/>
      <c r="D628" s="48"/>
      <c r="E628" s="14" t="str">
        <f>IF(OR(ISBLANK(B628),ISBLANK(D628))=FALSE,VLOOKUP(C628,'Límites CartaControl'!$A$7:$I$13,9,FALSE),"")</f>
        <v/>
      </c>
      <c r="F628" s="48"/>
      <c r="G628" s="103"/>
      <c r="H628" s="48"/>
      <c r="I628" s="75"/>
    </row>
    <row r="629" spans="1:9" x14ac:dyDescent="0.25">
      <c r="A629" s="43">
        <v>619</v>
      </c>
      <c r="B629" s="78"/>
      <c r="C629" s="48"/>
      <c r="D629" s="48"/>
      <c r="E629" s="14" t="str">
        <f>IF(OR(ISBLANK(B629),ISBLANK(D629))=FALSE,VLOOKUP(C629,'Límites CartaControl'!$A$7:$I$13,9,FALSE),"")</f>
        <v/>
      </c>
      <c r="F629" s="48"/>
      <c r="G629" s="103"/>
      <c r="H629" s="48"/>
      <c r="I629" s="75"/>
    </row>
    <row r="630" spans="1:9" x14ac:dyDescent="0.25">
      <c r="A630" s="43">
        <v>620</v>
      </c>
      <c r="B630" s="78"/>
      <c r="C630" s="48"/>
      <c r="D630" s="48"/>
      <c r="E630" s="14" t="str">
        <f>IF(OR(ISBLANK(B630),ISBLANK(D630))=FALSE,VLOOKUP(C630,'Límites CartaControl'!$A$7:$I$13,9,FALSE),"")</f>
        <v/>
      </c>
      <c r="F630" s="48"/>
      <c r="G630" s="103"/>
      <c r="H630" s="48"/>
      <c r="I630" s="75"/>
    </row>
    <row r="631" spans="1:9" x14ac:dyDescent="0.25">
      <c r="A631" s="43">
        <v>621</v>
      </c>
      <c r="B631" s="78"/>
      <c r="C631" s="48"/>
      <c r="D631" s="48"/>
      <c r="E631" s="14" t="str">
        <f>IF(OR(ISBLANK(B631),ISBLANK(D631))=FALSE,VLOOKUP(C631,'Límites CartaControl'!$A$7:$I$13,9,FALSE),"")</f>
        <v/>
      </c>
      <c r="F631" s="48"/>
      <c r="G631" s="103"/>
      <c r="H631" s="48"/>
      <c r="I631" s="75"/>
    </row>
    <row r="632" spans="1:9" x14ac:dyDescent="0.25">
      <c r="A632" s="43">
        <v>622</v>
      </c>
      <c r="B632" s="78"/>
      <c r="C632" s="48"/>
      <c r="D632" s="48"/>
      <c r="E632" s="14" t="str">
        <f>IF(OR(ISBLANK(B632),ISBLANK(D632))=FALSE,VLOOKUP(C632,'Límites CartaControl'!$A$7:$I$13,9,FALSE),"")</f>
        <v/>
      </c>
      <c r="F632" s="48"/>
      <c r="G632" s="103"/>
      <c r="H632" s="48"/>
      <c r="I632" s="75"/>
    </row>
    <row r="633" spans="1:9" x14ac:dyDescent="0.25">
      <c r="A633" s="43">
        <v>623</v>
      </c>
      <c r="B633" s="78"/>
      <c r="C633" s="48"/>
      <c r="D633" s="48"/>
      <c r="E633" s="14" t="str">
        <f>IF(OR(ISBLANK(B633),ISBLANK(D633))=FALSE,VLOOKUP(C633,'Límites CartaControl'!$A$7:$I$13,9,FALSE),"")</f>
        <v/>
      </c>
      <c r="F633" s="48"/>
      <c r="G633" s="103"/>
      <c r="H633" s="48"/>
      <c r="I633" s="75"/>
    </row>
    <row r="634" spans="1:9" x14ac:dyDescent="0.25">
      <c r="A634" s="43">
        <v>624</v>
      </c>
      <c r="B634" s="78"/>
      <c r="C634" s="48"/>
      <c r="D634" s="48"/>
      <c r="E634" s="14" t="str">
        <f>IF(OR(ISBLANK(B634),ISBLANK(D634))=FALSE,VLOOKUP(C634,'Límites CartaControl'!$A$7:$I$13,9,FALSE),"")</f>
        <v/>
      </c>
      <c r="F634" s="48"/>
      <c r="G634" s="103"/>
      <c r="H634" s="48"/>
      <c r="I634" s="75"/>
    </row>
    <row r="635" spans="1:9" x14ac:dyDescent="0.25">
      <c r="A635" s="43">
        <v>625</v>
      </c>
      <c r="B635" s="78"/>
      <c r="C635" s="48"/>
      <c r="D635" s="48"/>
      <c r="E635" s="14" t="str">
        <f>IF(OR(ISBLANK(B635),ISBLANK(D635))=FALSE,VLOOKUP(C635,'Límites CartaControl'!$A$7:$I$13,9,FALSE),"")</f>
        <v/>
      </c>
      <c r="F635" s="48"/>
      <c r="G635" s="103"/>
      <c r="H635" s="48"/>
      <c r="I635" s="75"/>
    </row>
    <row r="636" spans="1:9" x14ac:dyDescent="0.25">
      <c r="A636" s="43">
        <v>626</v>
      </c>
      <c r="B636" s="78"/>
      <c r="C636" s="48"/>
      <c r="D636" s="48"/>
      <c r="E636" s="14" t="str">
        <f>IF(OR(ISBLANK(B636),ISBLANK(D636))=FALSE,VLOOKUP(C636,'Límites CartaControl'!$A$7:$I$13,9,FALSE),"")</f>
        <v/>
      </c>
      <c r="F636" s="48"/>
      <c r="G636" s="103"/>
      <c r="H636" s="48"/>
      <c r="I636" s="75"/>
    </row>
    <row r="637" spans="1:9" x14ac:dyDescent="0.25">
      <c r="A637" s="43">
        <v>627</v>
      </c>
      <c r="B637" s="78"/>
      <c r="C637" s="48"/>
      <c r="D637" s="48"/>
      <c r="E637" s="14" t="str">
        <f>IF(OR(ISBLANK(B637),ISBLANK(D637))=FALSE,VLOOKUP(C637,'Límites CartaControl'!$A$7:$I$13,9,FALSE),"")</f>
        <v/>
      </c>
      <c r="F637" s="48"/>
      <c r="G637" s="103"/>
      <c r="H637" s="48"/>
      <c r="I637" s="75"/>
    </row>
    <row r="638" spans="1:9" x14ac:dyDescent="0.25">
      <c r="A638" s="43">
        <v>628</v>
      </c>
      <c r="B638" s="78"/>
      <c r="C638" s="48"/>
      <c r="D638" s="48"/>
      <c r="E638" s="14" t="str">
        <f>IF(OR(ISBLANK(B638),ISBLANK(D638))=FALSE,VLOOKUP(C638,'Límites CartaControl'!$A$7:$I$13,9,FALSE),"")</f>
        <v/>
      </c>
      <c r="F638" s="48"/>
      <c r="G638" s="103"/>
      <c r="H638" s="48"/>
      <c r="I638" s="75"/>
    </row>
    <row r="639" spans="1:9" x14ac:dyDescent="0.25">
      <c r="A639" s="43">
        <v>629</v>
      </c>
      <c r="B639" s="78"/>
      <c r="C639" s="48"/>
      <c r="D639" s="48"/>
      <c r="E639" s="14" t="str">
        <f>IF(OR(ISBLANK(B639),ISBLANK(D639))=FALSE,VLOOKUP(C639,'Límites CartaControl'!$A$7:$I$13,9,FALSE),"")</f>
        <v/>
      </c>
      <c r="F639" s="48"/>
      <c r="G639" s="103"/>
      <c r="H639" s="48"/>
      <c r="I639" s="75"/>
    </row>
    <row r="640" spans="1:9" x14ac:dyDescent="0.25">
      <c r="A640" s="43">
        <v>630</v>
      </c>
      <c r="B640" s="78"/>
      <c r="C640" s="48"/>
      <c r="D640" s="48"/>
      <c r="E640" s="14" t="str">
        <f>IF(OR(ISBLANK(B640),ISBLANK(D640))=FALSE,VLOOKUP(C640,'Límites CartaControl'!$A$7:$I$13,9,FALSE),"")</f>
        <v/>
      </c>
      <c r="F640" s="48"/>
      <c r="G640" s="103"/>
      <c r="H640" s="48"/>
      <c r="I640" s="75"/>
    </row>
    <row r="641" spans="1:9" x14ac:dyDescent="0.25">
      <c r="A641" s="43">
        <v>631</v>
      </c>
      <c r="B641" s="78"/>
      <c r="C641" s="48"/>
      <c r="D641" s="48"/>
      <c r="E641" s="14" t="str">
        <f>IF(OR(ISBLANK(B641),ISBLANK(D641))=FALSE,VLOOKUP(C641,'Límites CartaControl'!$A$7:$I$13,9,FALSE),"")</f>
        <v/>
      </c>
      <c r="F641" s="48"/>
      <c r="G641" s="103"/>
      <c r="H641" s="48"/>
      <c r="I641" s="75"/>
    </row>
    <row r="642" spans="1:9" x14ac:dyDescent="0.25">
      <c r="A642" s="43">
        <v>632</v>
      </c>
      <c r="B642" s="78"/>
      <c r="C642" s="48"/>
      <c r="D642" s="48"/>
      <c r="E642" s="14" t="str">
        <f>IF(OR(ISBLANK(B642),ISBLANK(D642))=FALSE,VLOOKUP(C642,'Límites CartaControl'!$A$7:$I$13,9,FALSE),"")</f>
        <v/>
      </c>
      <c r="F642" s="48"/>
      <c r="G642" s="103"/>
      <c r="H642" s="48"/>
      <c r="I642" s="75"/>
    </row>
    <row r="643" spans="1:9" x14ac:dyDescent="0.25">
      <c r="A643" s="43">
        <v>633</v>
      </c>
      <c r="B643" s="78"/>
      <c r="C643" s="48"/>
      <c r="D643" s="48"/>
      <c r="E643" s="14" t="str">
        <f>IF(OR(ISBLANK(B643),ISBLANK(D643))=FALSE,VLOOKUP(C643,'Límites CartaControl'!$A$7:$I$13,9,FALSE),"")</f>
        <v/>
      </c>
      <c r="F643" s="48"/>
      <c r="G643" s="103"/>
      <c r="H643" s="48"/>
      <c r="I643" s="75"/>
    </row>
    <row r="644" spans="1:9" x14ac:dyDescent="0.25">
      <c r="A644" s="43">
        <v>634</v>
      </c>
      <c r="B644" s="78"/>
      <c r="C644" s="48"/>
      <c r="D644" s="48"/>
      <c r="E644" s="14" t="str">
        <f>IF(OR(ISBLANK(B644),ISBLANK(D644))=FALSE,VLOOKUP(C644,'Límites CartaControl'!$A$7:$I$13,9,FALSE),"")</f>
        <v/>
      </c>
      <c r="F644" s="48"/>
      <c r="G644" s="103"/>
      <c r="H644" s="48"/>
      <c r="I644" s="75"/>
    </row>
    <row r="645" spans="1:9" x14ac:dyDescent="0.25">
      <c r="A645" s="43">
        <v>635</v>
      </c>
      <c r="B645" s="78"/>
      <c r="C645" s="48"/>
      <c r="D645" s="48"/>
      <c r="E645" s="14" t="str">
        <f>IF(OR(ISBLANK(B645),ISBLANK(D645))=FALSE,VLOOKUP(C645,'Límites CartaControl'!$A$7:$I$13,9,FALSE),"")</f>
        <v/>
      </c>
      <c r="F645" s="48"/>
      <c r="G645" s="103"/>
      <c r="H645" s="48"/>
      <c r="I645" s="75"/>
    </row>
    <row r="646" spans="1:9" x14ac:dyDescent="0.25">
      <c r="A646" s="43">
        <v>636</v>
      </c>
      <c r="B646" s="78"/>
      <c r="C646" s="48"/>
      <c r="D646" s="48"/>
      <c r="E646" s="14" t="str">
        <f>IF(OR(ISBLANK(B646),ISBLANK(D646))=FALSE,VLOOKUP(C646,'Límites CartaControl'!$A$7:$I$13,9,FALSE),"")</f>
        <v/>
      </c>
      <c r="F646" s="48"/>
      <c r="G646" s="103"/>
      <c r="H646" s="48"/>
      <c r="I646" s="75"/>
    </row>
    <row r="647" spans="1:9" x14ac:dyDescent="0.25">
      <c r="A647" s="43">
        <v>637</v>
      </c>
      <c r="B647" s="78"/>
      <c r="C647" s="48"/>
      <c r="D647" s="48"/>
      <c r="E647" s="14" t="str">
        <f>IF(OR(ISBLANK(B647),ISBLANK(D647))=FALSE,VLOOKUP(C647,'Límites CartaControl'!$A$7:$I$13,9,FALSE),"")</f>
        <v/>
      </c>
      <c r="F647" s="48"/>
      <c r="G647" s="103"/>
      <c r="H647" s="48"/>
      <c r="I647" s="75"/>
    </row>
    <row r="648" spans="1:9" x14ac:dyDescent="0.25">
      <c r="A648" s="43">
        <v>638</v>
      </c>
      <c r="B648" s="78"/>
      <c r="C648" s="48"/>
      <c r="D648" s="48"/>
      <c r="E648" s="14" t="str">
        <f>IF(OR(ISBLANK(B648),ISBLANK(D648))=FALSE,VLOOKUP(C648,'Límites CartaControl'!$A$7:$I$13,9,FALSE),"")</f>
        <v/>
      </c>
      <c r="F648" s="48"/>
      <c r="G648" s="103"/>
      <c r="H648" s="48"/>
      <c r="I648" s="75"/>
    </row>
    <row r="649" spans="1:9" x14ac:dyDescent="0.25">
      <c r="A649" s="43">
        <v>639</v>
      </c>
      <c r="B649" s="78"/>
      <c r="C649" s="48"/>
      <c r="D649" s="48"/>
      <c r="E649" s="14" t="str">
        <f>IF(OR(ISBLANK(B649),ISBLANK(D649))=FALSE,VLOOKUP(C649,'Límites CartaControl'!$A$7:$I$13,9,FALSE),"")</f>
        <v/>
      </c>
      <c r="F649" s="48"/>
      <c r="G649" s="103"/>
      <c r="H649" s="48"/>
      <c r="I649" s="75"/>
    </row>
    <row r="650" spans="1:9" x14ac:dyDescent="0.25">
      <c r="A650" s="43">
        <v>640</v>
      </c>
      <c r="B650" s="78"/>
      <c r="C650" s="48"/>
      <c r="D650" s="48"/>
      <c r="E650" s="14" t="str">
        <f>IF(OR(ISBLANK(B650),ISBLANK(D650))=FALSE,VLOOKUP(C650,'Límites CartaControl'!$A$7:$I$13,9,FALSE),"")</f>
        <v/>
      </c>
      <c r="F650" s="48"/>
      <c r="G650" s="103"/>
      <c r="H650" s="48"/>
      <c r="I650" s="75"/>
    </row>
    <row r="651" spans="1:9" x14ac:dyDescent="0.25">
      <c r="A651" s="43">
        <v>641</v>
      </c>
      <c r="B651" s="78"/>
      <c r="C651" s="48"/>
      <c r="D651" s="48"/>
      <c r="E651" s="14" t="str">
        <f>IF(OR(ISBLANK(B651),ISBLANK(D651))=FALSE,VLOOKUP(C651,'Límites CartaControl'!$A$7:$I$13,9,FALSE),"")</f>
        <v/>
      </c>
      <c r="F651" s="48"/>
      <c r="G651" s="103"/>
      <c r="H651" s="48"/>
      <c r="I651" s="75"/>
    </row>
    <row r="652" spans="1:9" x14ac:dyDescent="0.25">
      <c r="A652" s="43">
        <v>642</v>
      </c>
      <c r="B652" s="78"/>
      <c r="C652" s="48"/>
      <c r="D652" s="48"/>
      <c r="E652" s="14" t="str">
        <f>IF(OR(ISBLANK(B652),ISBLANK(D652))=FALSE,VLOOKUP(C652,'Límites CartaControl'!$A$7:$I$13,9,FALSE),"")</f>
        <v/>
      </c>
      <c r="F652" s="48"/>
      <c r="G652" s="103"/>
      <c r="H652" s="48"/>
      <c r="I652" s="75"/>
    </row>
    <row r="653" spans="1:9" x14ac:dyDescent="0.25">
      <c r="A653" s="43">
        <v>643</v>
      </c>
      <c r="B653" s="78"/>
      <c r="C653" s="48"/>
      <c r="D653" s="48"/>
      <c r="E653" s="14" t="str">
        <f>IF(OR(ISBLANK(B653),ISBLANK(D653))=FALSE,VLOOKUP(C653,'Límites CartaControl'!$A$7:$I$13,9,FALSE),"")</f>
        <v/>
      </c>
      <c r="F653" s="48"/>
      <c r="G653" s="103"/>
      <c r="H653" s="48"/>
      <c r="I653" s="75"/>
    </row>
    <row r="654" spans="1:9" x14ac:dyDescent="0.25">
      <c r="A654" s="43">
        <v>644</v>
      </c>
      <c r="B654" s="78"/>
      <c r="C654" s="48"/>
      <c r="D654" s="48"/>
      <c r="E654" s="14" t="str">
        <f>IF(OR(ISBLANK(B654),ISBLANK(D654))=FALSE,VLOOKUP(C654,'Límites CartaControl'!$A$7:$I$13,9,FALSE),"")</f>
        <v/>
      </c>
      <c r="F654" s="48"/>
      <c r="G654" s="103"/>
      <c r="H654" s="48"/>
      <c r="I654" s="75"/>
    </row>
    <row r="655" spans="1:9" x14ac:dyDescent="0.25">
      <c r="A655" s="43">
        <v>645</v>
      </c>
      <c r="B655" s="78"/>
      <c r="C655" s="48"/>
      <c r="D655" s="48"/>
      <c r="E655" s="14" t="str">
        <f>IF(OR(ISBLANK(B655),ISBLANK(D655))=FALSE,VLOOKUP(C655,'Límites CartaControl'!$A$7:$I$13,9,FALSE),"")</f>
        <v/>
      </c>
      <c r="F655" s="48"/>
      <c r="G655" s="103"/>
      <c r="H655" s="48"/>
      <c r="I655" s="75"/>
    </row>
    <row r="656" spans="1:9" x14ac:dyDescent="0.25">
      <c r="A656" s="43">
        <v>646</v>
      </c>
      <c r="B656" s="78"/>
      <c r="C656" s="48"/>
      <c r="D656" s="48"/>
      <c r="E656" s="14" t="str">
        <f>IF(OR(ISBLANK(B656),ISBLANK(D656))=FALSE,VLOOKUP(C656,'Límites CartaControl'!$A$7:$I$13,9,FALSE),"")</f>
        <v/>
      </c>
      <c r="F656" s="48"/>
      <c r="G656" s="103"/>
      <c r="H656" s="48"/>
      <c r="I656" s="75"/>
    </row>
    <row r="657" spans="1:9" x14ac:dyDescent="0.25">
      <c r="A657" s="43">
        <v>647</v>
      </c>
      <c r="B657" s="78"/>
      <c r="C657" s="48"/>
      <c r="D657" s="48"/>
      <c r="E657" s="14" t="str">
        <f>IF(OR(ISBLANK(B657),ISBLANK(D657))=FALSE,VLOOKUP(C657,'Límites CartaControl'!$A$7:$I$13,9,FALSE),"")</f>
        <v/>
      </c>
      <c r="F657" s="48"/>
      <c r="G657" s="103"/>
      <c r="H657" s="48"/>
      <c r="I657" s="75"/>
    </row>
    <row r="658" spans="1:9" x14ac:dyDescent="0.25">
      <c r="A658" s="43">
        <v>648</v>
      </c>
      <c r="B658" s="78"/>
      <c r="C658" s="48"/>
      <c r="D658" s="48"/>
      <c r="E658" s="14" t="str">
        <f>IF(OR(ISBLANK(B658),ISBLANK(D658))=FALSE,VLOOKUP(C658,'Límites CartaControl'!$A$7:$I$13,9,FALSE),"")</f>
        <v/>
      </c>
      <c r="F658" s="48"/>
      <c r="G658" s="103"/>
      <c r="H658" s="48"/>
      <c r="I658" s="75"/>
    </row>
    <row r="659" spans="1:9" x14ac:dyDescent="0.25">
      <c r="A659" s="43">
        <v>649</v>
      </c>
      <c r="B659" s="78"/>
      <c r="C659" s="48"/>
      <c r="D659" s="48"/>
      <c r="E659" s="14" t="str">
        <f>IF(OR(ISBLANK(B659),ISBLANK(D659))=FALSE,VLOOKUP(C659,'Límites CartaControl'!$A$7:$I$13,9,FALSE),"")</f>
        <v/>
      </c>
      <c r="F659" s="48"/>
      <c r="G659" s="103"/>
      <c r="H659" s="48"/>
      <c r="I659" s="75"/>
    </row>
    <row r="660" spans="1:9" x14ac:dyDescent="0.25">
      <c r="A660" s="43">
        <v>650</v>
      </c>
      <c r="B660" s="78"/>
      <c r="C660" s="48"/>
      <c r="D660" s="48"/>
      <c r="E660" s="14" t="str">
        <f>IF(OR(ISBLANK(B660),ISBLANK(D660))=FALSE,VLOOKUP(C660,'Límites CartaControl'!$A$7:$I$13,9,FALSE),"")</f>
        <v/>
      </c>
      <c r="F660" s="48"/>
      <c r="G660" s="103"/>
      <c r="H660" s="48"/>
      <c r="I660" s="75"/>
    </row>
    <row r="661" spans="1:9" x14ac:dyDescent="0.25">
      <c r="A661" s="43">
        <v>651</v>
      </c>
      <c r="B661" s="78"/>
      <c r="C661" s="48"/>
      <c r="D661" s="48"/>
      <c r="E661" s="14" t="str">
        <f>IF(OR(ISBLANK(B661),ISBLANK(D661))=FALSE,VLOOKUP(C661,'Límites CartaControl'!$A$7:$I$13,9,FALSE),"")</f>
        <v/>
      </c>
      <c r="F661" s="48"/>
      <c r="G661" s="103"/>
      <c r="H661" s="48"/>
      <c r="I661" s="75"/>
    </row>
    <row r="662" spans="1:9" x14ac:dyDescent="0.25">
      <c r="A662" s="43">
        <v>652</v>
      </c>
      <c r="B662" s="78"/>
      <c r="C662" s="48"/>
      <c r="D662" s="48"/>
      <c r="E662" s="14" t="str">
        <f>IF(OR(ISBLANK(B662),ISBLANK(D662))=FALSE,VLOOKUP(C662,'Límites CartaControl'!$A$7:$I$13,9,FALSE),"")</f>
        <v/>
      </c>
      <c r="F662" s="48"/>
      <c r="G662" s="103"/>
      <c r="H662" s="48"/>
      <c r="I662" s="75"/>
    </row>
    <row r="663" spans="1:9" x14ac:dyDescent="0.25">
      <c r="A663" s="43">
        <v>653</v>
      </c>
      <c r="B663" s="78"/>
      <c r="C663" s="48"/>
      <c r="D663" s="48"/>
      <c r="E663" s="14" t="str">
        <f>IF(OR(ISBLANK(B663),ISBLANK(D663))=FALSE,VLOOKUP(C663,'Límites CartaControl'!$A$7:$I$13,9,FALSE),"")</f>
        <v/>
      </c>
      <c r="F663" s="48"/>
      <c r="G663" s="103"/>
      <c r="H663" s="48"/>
      <c r="I663" s="75"/>
    </row>
    <row r="664" spans="1:9" x14ac:dyDescent="0.25">
      <c r="A664" s="43">
        <v>654</v>
      </c>
      <c r="B664" s="78"/>
      <c r="C664" s="48"/>
      <c r="D664" s="48"/>
      <c r="E664" s="14" t="str">
        <f>IF(OR(ISBLANK(B664),ISBLANK(D664))=FALSE,VLOOKUP(C664,'Límites CartaControl'!$A$7:$I$13,9,FALSE),"")</f>
        <v/>
      </c>
      <c r="F664" s="48"/>
      <c r="G664" s="103"/>
      <c r="H664" s="48"/>
      <c r="I664" s="75"/>
    </row>
    <row r="665" spans="1:9" x14ac:dyDescent="0.25">
      <c r="A665" s="43">
        <v>655</v>
      </c>
      <c r="B665" s="78"/>
      <c r="C665" s="48"/>
      <c r="D665" s="48"/>
      <c r="E665" s="14" t="str">
        <f>IF(OR(ISBLANK(B665),ISBLANK(D665))=FALSE,VLOOKUP(C665,'Límites CartaControl'!$A$7:$I$13,9,FALSE),"")</f>
        <v/>
      </c>
      <c r="F665" s="48"/>
      <c r="G665" s="103"/>
      <c r="H665" s="48"/>
      <c r="I665" s="75"/>
    </row>
    <row r="666" spans="1:9" x14ac:dyDescent="0.25">
      <c r="A666" s="43">
        <v>656</v>
      </c>
      <c r="B666" s="78"/>
      <c r="C666" s="48"/>
      <c r="D666" s="48"/>
      <c r="E666" s="14" t="str">
        <f>IF(OR(ISBLANK(B666),ISBLANK(D666))=FALSE,VLOOKUP(C666,'Límites CartaControl'!$A$7:$I$13,9,FALSE),"")</f>
        <v/>
      </c>
      <c r="F666" s="48"/>
      <c r="G666" s="103"/>
      <c r="H666" s="48"/>
      <c r="I666" s="75"/>
    </row>
    <row r="667" spans="1:9" x14ac:dyDescent="0.25">
      <c r="A667" s="43">
        <v>657</v>
      </c>
      <c r="B667" s="78"/>
      <c r="C667" s="48"/>
      <c r="D667" s="48"/>
      <c r="E667" s="14" t="str">
        <f>IF(OR(ISBLANK(B667),ISBLANK(D667))=FALSE,VLOOKUP(C667,'Límites CartaControl'!$A$7:$I$13,9,FALSE),"")</f>
        <v/>
      </c>
      <c r="F667" s="48"/>
      <c r="G667" s="103"/>
      <c r="H667" s="48"/>
      <c r="I667" s="75"/>
    </row>
    <row r="668" spans="1:9" x14ac:dyDescent="0.25">
      <c r="A668" s="43">
        <v>658</v>
      </c>
      <c r="B668" s="78"/>
      <c r="C668" s="48"/>
      <c r="D668" s="48"/>
      <c r="E668" s="14" t="str">
        <f>IF(OR(ISBLANK(B668),ISBLANK(D668))=FALSE,VLOOKUP(C668,'Límites CartaControl'!$A$7:$I$13,9,FALSE),"")</f>
        <v/>
      </c>
      <c r="F668" s="48"/>
      <c r="G668" s="103"/>
      <c r="H668" s="48"/>
      <c r="I668" s="75"/>
    </row>
    <row r="669" spans="1:9" x14ac:dyDescent="0.25">
      <c r="A669" s="43">
        <v>659</v>
      </c>
      <c r="B669" s="78"/>
      <c r="C669" s="48"/>
      <c r="D669" s="48"/>
      <c r="E669" s="14" t="str">
        <f>IF(OR(ISBLANK(B669),ISBLANK(D669))=FALSE,VLOOKUP(C669,'Límites CartaControl'!$A$7:$I$13,9,FALSE),"")</f>
        <v/>
      </c>
      <c r="F669" s="48"/>
      <c r="G669" s="103"/>
      <c r="H669" s="48"/>
      <c r="I669" s="75"/>
    </row>
    <row r="670" spans="1:9" x14ac:dyDescent="0.25">
      <c r="A670" s="43">
        <v>660</v>
      </c>
      <c r="B670" s="78"/>
      <c r="C670" s="48"/>
      <c r="D670" s="48"/>
      <c r="E670" s="14" t="str">
        <f>IF(OR(ISBLANK(B670),ISBLANK(D670))=FALSE,VLOOKUP(C670,'Límites CartaControl'!$A$7:$I$13,9,FALSE),"")</f>
        <v/>
      </c>
      <c r="F670" s="48"/>
      <c r="G670" s="103"/>
      <c r="H670" s="48"/>
      <c r="I670" s="75"/>
    </row>
    <row r="671" spans="1:9" x14ac:dyDescent="0.25">
      <c r="A671" s="43">
        <v>661</v>
      </c>
      <c r="B671" s="78"/>
      <c r="C671" s="48"/>
      <c r="D671" s="48"/>
      <c r="E671" s="14" t="str">
        <f>IF(OR(ISBLANK(B671),ISBLANK(D671))=FALSE,VLOOKUP(C671,'Límites CartaControl'!$A$7:$I$13,9,FALSE),"")</f>
        <v/>
      </c>
      <c r="F671" s="48"/>
      <c r="G671" s="103"/>
      <c r="H671" s="48"/>
      <c r="I671" s="75"/>
    </row>
    <row r="672" spans="1:9" x14ac:dyDescent="0.25">
      <c r="A672" s="43">
        <v>662</v>
      </c>
      <c r="B672" s="78"/>
      <c r="C672" s="48"/>
      <c r="D672" s="48"/>
      <c r="E672" s="14" t="str">
        <f>IF(OR(ISBLANK(B672),ISBLANK(D672))=FALSE,VLOOKUP(C672,'Límites CartaControl'!$A$7:$I$13,9,FALSE),"")</f>
        <v/>
      </c>
      <c r="F672" s="48"/>
      <c r="G672" s="103"/>
      <c r="H672" s="48"/>
      <c r="I672" s="75"/>
    </row>
    <row r="673" spans="1:9" x14ac:dyDescent="0.25">
      <c r="A673" s="43">
        <v>663</v>
      </c>
      <c r="B673" s="78"/>
      <c r="C673" s="48"/>
      <c r="D673" s="48"/>
      <c r="E673" s="14" t="str">
        <f>IF(OR(ISBLANK(B673),ISBLANK(D673))=FALSE,VLOOKUP(C673,'Límites CartaControl'!$A$7:$I$13,9,FALSE),"")</f>
        <v/>
      </c>
      <c r="F673" s="48"/>
      <c r="G673" s="103"/>
      <c r="H673" s="48"/>
      <c r="I673" s="75"/>
    </row>
    <row r="674" spans="1:9" x14ac:dyDescent="0.25">
      <c r="A674" s="43">
        <v>664</v>
      </c>
      <c r="B674" s="78"/>
      <c r="C674" s="48"/>
      <c r="D674" s="48"/>
      <c r="E674" s="14" t="str">
        <f>IF(OR(ISBLANK(B674),ISBLANK(D674))=FALSE,VLOOKUP(C674,'Límites CartaControl'!$A$7:$I$13,9,FALSE),"")</f>
        <v/>
      </c>
      <c r="F674" s="48"/>
      <c r="G674" s="103"/>
      <c r="H674" s="48"/>
      <c r="I674" s="75"/>
    </row>
    <row r="675" spans="1:9" x14ac:dyDescent="0.25">
      <c r="A675" s="43">
        <v>665</v>
      </c>
      <c r="B675" s="78"/>
      <c r="C675" s="48"/>
      <c r="D675" s="48"/>
      <c r="E675" s="14" t="str">
        <f>IF(OR(ISBLANK(B675),ISBLANK(D675))=FALSE,VLOOKUP(C675,'Límites CartaControl'!$A$7:$I$13,9,FALSE),"")</f>
        <v/>
      </c>
      <c r="F675" s="48"/>
      <c r="G675" s="103"/>
      <c r="H675" s="48"/>
      <c r="I675" s="75"/>
    </row>
    <row r="676" spans="1:9" x14ac:dyDescent="0.25">
      <c r="A676" s="43">
        <v>666</v>
      </c>
      <c r="B676" s="78"/>
      <c r="C676" s="48"/>
      <c r="D676" s="48"/>
      <c r="E676" s="14" t="str">
        <f>IF(OR(ISBLANK(B676),ISBLANK(D676))=FALSE,VLOOKUP(C676,'Límites CartaControl'!$A$7:$I$13,9,FALSE),"")</f>
        <v/>
      </c>
      <c r="F676" s="48"/>
      <c r="G676" s="103"/>
      <c r="H676" s="48"/>
      <c r="I676" s="75"/>
    </row>
    <row r="677" spans="1:9" x14ac:dyDescent="0.25">
      <c r="A677" s="43">
        <v>667</v>
      </c>
      <c r="B677" s="78"/>
      <c r="C677" s="48"/>
      <c r="D677" s="48"/>
      <c r="E677" s="14" t="str">
        <f>IF(OR(ISBLANK(B677),ISBLANK(D677))=FALSE,VLOOKUP(C677,'Límites CartaControl'!$A$7:$I$13,9,FALSE),"")</f>
        <v/>
      </c>
      <c r="F677" s="48"/>
      <c r="G677" s="103"/>
      <c r="H677" s="48"/>
      <c r="I677" s="75"/>
    </row>
    <row r="678" spans="1:9" x14ac:dyDescent="0.25">
      <c r="A678" s="43">
        <v>668</v>
      </c>
      <c r="B678" s="78"/>
      <c r="C678" s="48"/>
      <c r="D678" s="48"/>
      <c r="E678" s="14" t="str">
        <f>IF(OR(ISBLANK(B678),ISBLANK(D678))=FALSE,VLOOKUP(C678,'Límites CartaControl'!$A$7:$I$13,9,FALSE),"")</f>
        <v/>
      </c>
      <c r="F678" s="48"/>
      <c r="G678" s="103"/>
      <c r="H678" s="48"/>
      <c r="I678" s="75"/>
    </row>
    <row r="679" spans="1:9" x14ac:dyDescent="0.25">
      <c r="A679" s="43">
        <v>669</v>
      </c>
      <c r="B679" s="78"/>
      <c r="C679" s="48"/>
      <c r="D679" s="48"/>
      <c r="E679" s="14" t="str">
        <f>IF(OR(ISBLANK(B679),ISBLANK(D679))=FALSE,VLOOKUP(C679,'Límites CartaControl'!$A$7:$I$13,9,FALSE),"")</f>
        <v/>
      </c>
      <c r="F679" s="48"/>
      <c r="G679" s="103"/>
      <c r="H679" s="48"/>
      <c r="I679" s="75"/>
    </row>
    <row r="680" spans="1:9" x14ac:dyDescent="0.25">
      <c r="A680" s="43">
        <v>670</v>
      </c>
      <c r="B680" s="78"/>
      <c r="C680" s="48"/>
      <c r="D680" s="48"/>
      <c r="E680" s="14" t="str">
        <f>IF(OR(ISBLANK(B680),ISBLANK(D680))=FALSE,VLOOKUP(C680,'Límites CartaControl'!$A$7:$I$13,9,FALSE),"")</f>
        <v/>
      </c>
      <c r="F680" s="48"/>
      <c r="G680" s="103"/>
      <c r="H680" s="48"/>
      <c r="I680" s="75"/>
    </row>
    <row r="681" spans="1:9" x14ac:dyDescent="0.25">
      <c r="A681" s="43">
        <v>671</v>
      </c>
      <c r="B681" s="78"/>
      <c r="C681" s="48"/>
      <c r="D681" s="48"/>
      <c r="E681" s="14" t="str">
        <f>IF(OR(ISBLANK(B681),ISBLANK(D681))=FALSE,VLOOKUP(C681,'Límites CartaControl'!$A$7:$I$13,9,FALSE),"")</f>
        <v/>
      </c>
      <c r="F681" s="48"/>
      <c r="G681" s="103"/>
      <c r="H681" s="48"/>
      <c r="I681" s="75"/>
    </row>
    <row r="682" spans="1:9" x14ac:dyDescent="0.25">
      <c r="A682" s="43">
        <v>672</v>
      </c>
      <c r="B682" s="78"/>
      <c r="C682" s="48"/>
      <c r="D682" s="48"/>
      <c r="E682" s="14" t="str">
        <f>IF(OR(ISBLANK(B682),ISBLANK(D682))=FALSE,VLOOKUP(C682,'Límites CartaControl'!$A$7:$I$13,9,FALSE),"")</f>
        <v/>
      </c>
      <c r="F682" s="48"/>
      <c r="G682" s="103"/>
      <c r="H682" s="48"/>
      <c r="I682" s="75"/>
    </row>
    <row r="683" spans="1:9" x14ac:dyDescent="0.25">
      <c r="A683" s="43">
        <v>673</v>
      </c>
      <c r="B683" s="78"/>
      <c r="C683" s="48"/>
      <c r="D683" s="48"/>
      <c r="E683" s="14" t="str">
        <f>IF(OR(ISBLANK(B683),ISBLANK(D683))=FALSE,VLOOKUP(C683,'Límites CartaControl'!$A$7:$I$13,9,FALSE),"")</f>
        <v/>
      </c>
      <c r="F683" s="48"/>
      <c r="G683" s="103"/>
      <c r="H683" s="48"/>
      <c r="I683" s="75"/>
    </row>
    <row r="684" spans="1:9" x14ac:dyDescent="0.25">
      <c r="A684" s="43">
        <v>674</v>
      </c>
      <c r="B684" s="78"/>
      <c r="C684" s="48"/>
      <c r="D684" s="48"/>
      <c r="E684" s="14" t="str">
        <f>IF(OR(ISBLANK(B684),ISBLANK(D684))=FALSE,VLOOKUP(C684,'Límites CartaControl'!$A$7:$I$13,9,FALSE),"")</f>
        <v/>
      </c>
      <c r="F684" s="48"/>
      <c r="G684" s="103"/>
      <c r="H684" s="48"/>
      <c r="I684" s="75"/>
    </row>
    <row r="685" spans="1:9" x14ac:dyDescent="0.25">
      <c r="A685" s="43">
        <v>675</v>
      </c>
      <c r="B685" s="78"/>
      <c r="C685" s="48"/>
      <c r="D685" s="48"/>
      <c r="E685" s="14" t="str">
        <f>IF(OR(ISBLANK(B685),ISBLANK(D685))=FALSE,VLOOKUP(C685,'Límites CartaControl'!$A$7:$I$13,9,FALSE),"")</f>
        <v/>
      </c>
      <c r="F685" s="48"/>
      <c r="G685" s="103"/>
      <c r="H685" s="48"/>
      <c r="I685" s="75"/>
    </row>
    <row r="686" spans="1:9" x14ac:dyDescent="0.25">
      <c r="A686" s="43">
        <v>676</v>
      </c>
      <c r="B686" s="78"/>
      <c r="C686" s="48"/>
      <c r="D686" s="48"/>
      <c r="E686" s="14" t="str">
        <f>IF(OR(ISBLANK(B686),ISBLANK(D686))=FALSE,VLOOKUP(C686,'Límites CartaControl'!$A$7:$I$13,9,FALSE),"")</f>
        <v/>
      </c>
      <c r="F686" s="48"/>
      <c r="G686" s="103"/>
      <c r="H686" s="48"/>
      <c r="I686" s="75"/>
    </row>
    <row r="687" spans="1:9" x14ac:dyDescent="0.25">
      <c r="A687" s="43">
        <v>677</v>
      </c>
      <c r="B687" s="78"/>
      <c r="C687" s="48"/>
      <c r="D687" s="48"/>
      <c r="E687" s="14" t="str">
        <f>IF(OR(ISBLANK(B687),ISBLANK(D687))=FALSE,VLOOKUP(C687,'Límites CartaControl'!$A$7:$I$13,9,FALSE),"")</f>
        <v/>
      </c>
      <c r="F687" s="48"/>
      <c r="G687" s="103"/>
      <c r="H687" s="48"/>
      <c r="I687" s="75"/>
    </row>
    <row r="688" spans="1:9" x14ac:dyDescent="0.25">
      <c r="A688" s="43">
        <v>678</v>
      </c>
      <c r="B688" s="78"/>
      <c r="C688" s="48"/>
      <c r="D688" s="48"/>
      <c r="E688" s="14" t="str">
        <f>IF(OR(ISBLANK(B688),ISBLANK(D688))=FALSE,VLOOKUP(C688,'Límites CartaControl'!$A$7:$I$13,9,FALSE),"")</f>
        <v/>
      </c>
      <c r="F688" s="48"/>
      <c r="G688" s="103"/>
      <c r="H688" s="48"/>
      <c r="I688" s="75"/>
    </row>
    <row r="689" spans="1:9" x14ac:dyDescent="0.25">
      <c r="A689" s="43">
        <v>679</v>
      </c>
      <c r="B689" s="78"/>
      <c r="C689" s="48"/>
      <c r="D689" s="48"/>
      <c r="E689" s="14" t="str">
        <f>IF(OR(ISBLANK(B689),ISBLANK(D689))=FALSE,VLOOKUP(C689,'Límites CartaControl'!$A$7:$I$13,9,FALSE),"")</f>
        <v/>
      </c>
      <c r="F689" s="48"/>
      <c r="G689" s="103"/>
      <c r="H689" s="48"/>
      <c r="I689" s="75"/>
    </row>
    <row r="690" spans="1:9" x14ac:dyDescent="0.25">
      <c r="A690" s="43">
        <v>680</v>
      </c>
      <c r="B690" s="78"/>
      <c r="C690" s="48"/>
      <c r="D690" s="48"/>
      <c r="E690" s="14" t="str">
        <f>IF(OR(ISBLANK(B690),ISBLANK(D690))=FALSE,VLOOKUP(C690,'Límites CartaControl'!$A$7:$I$13,9,FALSE),"")</f>
        <v/>
      </c>
      <c r="F690" s="48"/>
      <c r="G690" s="103"/>
      <c r="H690" s="48"/>
      <c r="I690" s="75"/>
    </row>
    <row r="691" spans="1:9" x14ac:dyDescent="0.25">
      <c r="A691" s="43">
        <v>681</v>
      </c>
      <c r="B691" s="78"/>
      <c r="C691" s="48"/>
      <c r="D691" s="48"/>
      <c r="E691" s="14" t="str">
        <f>IF(OR(ISBLANK(B691),ISBLANK(D691))=FALSE,VLOOKUP(C691,'Límites CartaControl'!$A$7:$I$13,9,FALSE),"")</f>
        <v/>
      </c>
      <c r="F691" s="48"/>
      <c r="G691" s="103"/>
      <c r="H691" s="48"/>
      <c r="I691" s="75"/>
    </row>
    <row r="692" spans="1:9" x14ac:dyDescent="0.25">
      <c r="A692" s="43">
        <v>682</v>
      </c>
      <c r="B692" s="78"/>
      <c r="C692" s="48"/>
      <c r="D692" s="48"/>
      <c r="E692" s="14" t="str">
        <f>IF(OR(ISBLANK(B692),ISBLANK(D692))=FALSE,VLOOKUP(C692,'Límites CartaControl'!$A$7:$I$13,9,FALSE),"")</f>
        <v/>
      </c>
      <c r="F692" s="48"/>
      <c r="G692" s="103"/>
      <c r="H692" s="48"/>
      <c r="I692" s="75"/>
    </row>
    <row r="693" spans="1:9" x14ac:dyDescent="0.25">
      <c r="A693" s="43">
        <v>683</v>
      </c>
      <c r="B693" s="78"/>
      <c r="C693" s="48"/>
      <c r="D693" s="48"/>
      <c r="E693" s="14" t="str">
        <f>IF(OR(ISBLANK(B693),ISBLANK(D693))=FALSE,VLOOKUP(C693,'Límites CartaControl'!$A$7:$I$13,9,FALSE),"")</f>
        <v/>
      </c>
      <c r="F693" s="48"/>
      <c r="G693" s="103"/>
      <c r="H693" s="48"/>
      <c r="I693" s="75"/>
    </row>
    <row r="694" spans="1:9" x14ac:dyDescent="0.25">
      <c r="A694" s="43">
        <v>684</v>
      </c>
      <c r="B694" s="78"/>
      <c r="C694" s="48"/>
      <c r="D694" s="48"/>
      <c r="E694" s="14" t="str">
        <f>IF(OR(ISBLANK(B694),ISBLANK(D694))=FALSE,VLOOKUP(C694,'Límites CartaControl'!$A$7:$I$13,9,FALSE),"")</f>
        <v/>
      </c>
      <c r="F694" s="48"/>
      <c r="G694" s="103"/>
      <c r="H694" s="48"/>
      <c r="I694" s="75"/>
    </row>
    <row r="695" spans="1:9" x14ac:dyDescent="0.25">
      <c r="A695" s="43">
        <v>685</v>
      </c>
      <c r="B695" s="78"/>
      <c r="C695" s="48"/>
      <c r="D695" s="48"/>
      <c r="E695" s="14" t="str">
        <f>IF(OR(ISBLANK(B695),ISBLANK(D695))=FALSE,VLOOKUP(C695,'Límites CartaControl'!$A$7:$I$13,9,FALSE),"")</f>
        <v/>
      </c>
      <c r="F695" s="48"/>
      <c r="G695" s="103"/>
      <c r="H695" s="48"/>
      <c r="I695" s="75"/>
    </row>
    <row r="696" spans="1:9" x14ac:dyDescent="0.25">
      <c r="A696" s="43">
        <v>686</v>
      </c>
      <c r="B696" s="78"/>
      <c r="C696" s="48"/>
      <c r="D696" s="48"/>
      <c r="E696" s="14" t="str">
        <f>IF(OR(ISBLANK(B696),ISBLANK(D696))=FALSE,VLOOKUP(C696,'Límites CartaControl'!$A$7:$I$13,9,FALSE),"")</f>
        <v/>
      </c>
      <c r="F696" s="48"/>
      <c r="G696" s="103"/>
      <c r="H696" s="48"/>
      <c r="I696" s="75"/>
    </row>
    <row r="697" spans="1:9" x14ac:dyDescent="0.25">
      <c r="A697" s="43">
        <v>687</v>
      </c>
      <c r="B697" s="78"/>
      <c r="C697" s="48"/>
      <c r="D697" s="48"/>
      <c r="E697" s="14" t="str">
        <f>IF(OR(ISBLANK(B697),ISBLANK(D697))=FALSE,VLOOKUP(C697,'Límites CartaControl'!$A$7:$I$13,9,FALSE),"")</f>
        <v/>
      </c>
      <c r="F697" s="48"/>
      <c r="G697" s="103"/>
      <c r="H697" s="48"/>
      <c r="I697" s="75"/>
    </row>
    <row r="698" spans="1:9" x14ac:dyDescent="0.25">
      <c r="A698" s="43">
        <v>688</v>
      </c>
      <c r="B698" s="78"/>
      <c r="C698" s="48"/>
      <c r="D698" s="48"/>
      <c r="E698" s="14" t="str">
        <f>IF(OR(ISBLANK(B698),ISBLANK(D698))=FALSE,VLOOKUP(C698,'Límites CartaControl'!$A$7:$I$13,9,FALSE),"")</f>
        <v/>
      </c>
      <c r="F698" s="48"/>
      <c r="G698" s="103"/>
      <c r="H698" s="48"/>
      <c r="I698" s="75"/>
    </row>
    <row r="699" spans="1:9" x14ac:dyDescent="0.25">
      <c r="A699" s="43">
        <v>689</v>
      </c>
      <c r="B699" s="78"/>
      <c r="C699" s="48"/>
      <c r="D699" s="48"/>
      <c r="E699" s="14" t="str">
        <f>IF(OR(ISBLANK(B699),ISBLANK(D699))=FALSE,VLOOKUP(C699,'Límites CartaControl'!$A$7:$I$13,9,FALSE),"")</f>
        <v/>
      </c>
      <c r="F699" s="48"/>
      <c r="G699" s="103"/>
      <c r="H699" s="48"/>
      <c r="I699" s="75"/>
    </row>
    <row r="700" spans="1:9" x14ac:dyDescent="0.25">
      <c r="A700" s="43">
        <v>690</v>
      </c>
      <c r="B700" s="78"/>
      <c r="C700" s="48"/>
      <c r="D700" s="48"/>
      <c r="E700" s="14" t="str">
        <f>IF(OR(ISBLANK(B700),ISBLANK(D700))=FALSE,VLOOKUP(C700,'Límites CartaControl'!$A$7:$I$13,9,FALSE),"")</f>
        <v/>
      </c>
      <c r="F700" s="48"/>
      <c r="G700" s="103"/>
      <c r="H700" s="48"/>
      <c r="I700" s="75"/>
    </row>
    <row r="701" spans="1:9" x14ac:dyDescent="0.25">
      <c r="A701" s="43">
        <v>691</v>
      </c>
      <c r="B701" s="78"/>
      <c r="C701" s="48"/>
      <c r="D701" s="48"/>
      <c r="E701" s="14" t="str">
        <f>IF(OR(ISBLANK(B701),ISBLANK(D701))=FALSE,VLOOKUP(C701,'Límites CartaControl'!$A$7:$I$13,9,FALSE),"")</f>
        <v/>
      </c>
      <c r="F701" s="48"/>
      <c r="G701" s="103"/>
      <c r="H701" s="48"/>
      <c r="I701" s="75"/>
    </row>
    <row r="702" spans="1:9" x14ac:dyDescent="0.25">
      <c r="A702" s="43">
        <v>692</v>
      </c>
      <c r="B702" s="78"/>
      <c r="C702" s="48"/>
      <c r="D702" s="48"/>
      <c r="E702" s="14" t="str">
        <f>IF(OR(ISBLANK(B702),ISBLANK(D702))=FALSE,VLOOKUP(C702,'Límites CartaControl'!$A$7:$I$13,9,FALSE),"")</f>
        <v/>
      </c>
      <c r="F702" s="48"/>
      <c r="G702" s="103"/>
      <c r="H702" s="48"/>
      <c r="I702" s="75"/>
    </row>
    <row r="703" spans="1:9" x14ac:dyDescent="0.25">
      <c r="A703" s="43">
        <v>693</v>
      </c>
      <c r="B703" s="78"/>
      <c r="C703" s="48"/>
      <c r="D703" s="48"/>
      <c r="E703" s="14" t="str">
        <f>IF(OR(ISBLANK(B703),ISBLANK(D703))=FALSE,VLOOKUP(C703,'Límites CartaControl'!$A$7:$I$13,9,FALSE),"")</f>
        <v/>
      </c>
      <c r="F703" s="48"/>
      <c r="G703" s="103"/>
      <c r="H703" s="48"/>
      <c r="I703" s="75"/>
    </row>
    <row r="704" spans="1:9" x14ac:dyDescent="0.25">
      <c r="A704" s="43">
        <v>694</v>
      </c>
      <c r="B704" s="78"/>
      <c r="C704" s="48"/>
      <c r="D704" s="48"/>
      <c r="E704" s="14" t="str">
        <f>IF(OR(ISBLANK(B704),ISBLANK(D704))=FALSE,VLOOKUP(C704,'Límites CartaControl'!$A$7:$I$13,9,FALSE),"")</f>
        <v/>
      </c>
      <c r="F704" s="48"/>
      <c r="G704" s="103"/>
      <c r="H704" s="48"/>
      <c r="I704" s="75"/>
    </row>
    <row r="705" spans="1:9" x14ac:dyDescent="0.25">
      <c r="A705" s="43">
        <v>695</v>
      </c>
      <c r="B705" s="78"/>
      <c r="C705" s="48"/>
      <c r="D705" s="48"/>
      <c r="E705" s="14" t="str">
        <f>IF(OR(ISBLANK(B705),ISBLANK(D705))=FALSE,VLOOKUP(C705,'Límites CartaControl'!$A$7:$I$13,9,FALSE),"")</f>
        <v/>
      </c>
      <c r="F705" s="48"/>
      <c r="G705" s="103"/>
      <c r="H705" s="48"/>
      <c r="I705" s="75"/>
    </row>
    <row r="706" spans="1:9" x14ac:dyDescent="0.25">
      <c r="A706" s="43">
        <v>696</v>
      </c>
      <c r="B706" s="78"/>
      <c r="C706" s="48"/>
      <c r="D706" s="48"/>
      <c r="E706" s="14" t="str">
        <f>IF(OR(ISBLANK(B706),ISBLANK(D706))=FALSE,VLOOKUP(C706,'Límites CartaControl'!$A$7:$I$13,9,FALSE),"")</f>
        <v/>
      </c>
      <c r="F706" s="48"/>
      <c r="G706" s="103"/>
      <c r="H706" s="48"/>
      <c r="I706" s="75"/>
    </row>
    <row r="707" spans="1:9" x14ac:dyDescent="0.25">
      <c r="A707" s="43">
        <v>697</v>
      </c>
      <c r="B707" s="78"/>
      <c r="C707" s="48"/>
      <c r="D707" s="48"/>
      <c r="E707" s="14" t="str">
        <f>IF(OR(ISBLANK(B707),ISBLANK(D707))=FALSE,VLOOKUP(C707,'Límites CartaControl'!$A$7:$I$13,9,FALSE),"")</f>
        <v/>
      </c>
      <c r="F707" s="48"/>
      <c r="G707" s="103"/>
      <c r="H707" s="48"/>
      <c r="I707" s="75"/>
    </row>
    <row r="708" spans="1:9" x14ac:dyDescent="0.25">
      <c r="A708" s="43">
        <v>698</v>
      </c>
      <c r="B708" s="78"/>
      <c r="C708" s="48"/>
      <c r="D708" s="48"/>
      <c r="E708" s="14" t="str">
        <f>IF(OR(ISBLANK(B708),ISBLANK(D708))=FALSE,VLOOKUP(C708,'Límites CartaControl'!$A$7:$I$13,9,FALSE),"")</f>
        <v/>
      </c>
      <c r="F708" s="48"/>
      <c r="G708" s="103"/>
      <c r="H708" s="48"/>
      <c r="I708" s="75"/>
    </row>
    <row r="709" spans="1:9" x14ac:dyDescent="0.25">
      <c r="A709" s="43">
        <v>699</v>
      </c>
      <c r="B709" s="78"/>
      <c r="C709" s="48"/>
      <c r="D709" s="48"/>
      <c r="E709" s="14" t="str">
        <f>IF(OR(ISBLANK(B709),ISBLANK(D709))=FALSE,VLOOKUP(C709,'Límites CartaControl'!$A$7:$I$13,9,FALSE),"")</f>
        <v/>
      </c>
      <c r="F709" s="48"/>
      <c r="G709" s="103"/>
      <c r="H709" s="48"/>
      <c r="I709" s="75"/>
    </row>
    <row r="710" spans="1:9" x14ac:dyDescent="0.25">
      <c r="A710" s="43">
        <v>700</v>
      </c>
      <c r="B710" s="78"/>
      <c r="C710" s="48"/>
      <c r="D710" s="48"/>
      <c r="E710" s="14" t="str">
        <f>IF(OR(ISBLANK(B710),ISBLANK(D710))=FALSE,VLOOKUP(C710,'Límites CartaControl'!$A$7:$I$13,9,FALSE),"")</f>
        <v/>
      </c>
      <c r="F710" s="48"/>
      <c r="G710" s="103"/>
      <c r="H710" s="48"/>
      <c r="I710" s="75"/>
    </row>
    <row r="711" spans="1:9" x14ac:dyDescent="0.25">
      <c r="A711" s="43">
        <v>701</v>
      </c>
      <c r="B711" s="78"/>
      <c r="C711" s="48"/>
      <c r="D711" s="48"/>
      <c r="E711" s="14" t="str">
        <f>IF(OR(ISBLANK(B711),ISBLANK(D711))=FALSE,VLOOKUP(C711,'Límites CartaControl'!$A$7:$I$13,9,FALSE),"")</f>
        <v/>
      </c>
      <c r="F711" s="48"/>
      <c r="G711" s="103"/>
      <c r="H711" s="48"/>
      <c r="I711" s="75"/>
    </row>
    <row r="712" spans="1:9" x14ac:dyDescent="0.25">
      <c r="A712" s="43">
        <v>702</v>
      </c>
      <c r="B712" s="78"/>
      <c r="C712" s="48"/>
      <c r="D712" s="48"/>
      <c r="E712" s="14" t="str">
        <f>IF(OR(ISBLANK(B712),ISBLANK(D712))=FALSE,VLOOKUP(C712,'Límites CartaControl'!$A$7:$I$13,9,FALSE),"")</f>
        <v/>
      </c>
      <c r="F712" s="48"/>
      <c r="G712" s="103"/>
      <c r="H712" s="48"/>
      <c r="I712" s="75"/>
    </row>
    <row r="713" spans="1:9" x14ac:dyDescent="0.25">
      <c r="A713" s="43">
        <v>703</v>
      </c>
      <c r="B713" s="78"/>
      <c r="C713" s="48"/>
      <c r="D713" s="48"/>
      <c r="E713" s="14" t="str">
        <f>IF(OR(ISBLANK(B713),ISBLANK(D713))=FALSE,VLOOKUP(C713,'Límites CartaControl'!$A$7:$I$13,9,FALSE),"")</f>
        <v/>
      </c>
      <c r="F713" s="48"/>
      <c r="G713" s="103"/>
      <c r="H713" s="48"/>
      <c r="I713" s="75"/>
    </row>
    <row r="714" spans="1:9" x14ac:dyDescent="0.25">
      <c r="A714" s="43">
        <v>704</v>
      </c>
      <c r="B714" s="78"/>
      <c r="C714" s="48"/>
      <c r="D714" s="48"/>
      <c r="E714" s="14" t="str">
        <f>IF(OR(ISBLANK(B714),ISBLANK(D714))=FALSE,VLOOKUP(C714,'Límites CartaControl'!$A$7:$I$13,9,FALSE),"")</f>
        <v/>
      </c>
      <c r="F714" s="48"/>
      <c r="G714" s="103"/>
      <c r="H714" s="48"/>
      <c r="I714" s="75"/>
    </row>
    <row r="715" spans="1:9" x14ac:dyDescent="0.25">
      <c r="A715" s="43">
        <v>705</v>
      </c>
      <c r="B715" s="78"/>
      <c r="C715" s="48"/>
      <c r="D715" s="48"/>
      <c r="E715" s="14" t="str">
        <f>IF(OR(ISBLANK(B715),ISBLANK(D715))=FALSE,VLOOKUP(C715,'Límites CartaControl'!$A$7:$I$13,9,FALSE),"")</f>
        <v/>
      </c>
      <c r="F715" s="48"/>
      <c r="G715" s="103"/>
      <c r="H715" s="48"/>
      <c r="I715" s="75"/>
    </row>
    <row r="716" spans="1:9" x14ac:dyDescent="0.25">
      <c r="A716" s="43">
        <v>706</v>
      </c>
      <c r="B716" s="78"/>
      <c r="C716" s="48"/>
      <c r="D716" s="48"/>
      <c r="E716" s="14" t="str">
        <f>IF(OR(ISBLANK(B716),ISBLANK(D716))=FALSE,VLOOKUP(C716,'Límites CartaControl'!$A$7:$I$13,9,FALSE),"")</f>
        <v/>
      </c>
      <c r="F716" s="48"/>
      <c r="G716" s="103"/>
      <c r="H716" s="48"/>
      <c r="I716" s="75"/>
    </row>
    <row r="717" spans="1:9" x14ac:dyDescent="0.25">
      <c r="A717" s="43">
        <v>707</v>
      </c>
      <c r="B717" s="78"/>
      <c r="C717" s="48"/>
      <c r="D717" s="48"/>
      <c r="E717" s="14" t="str">
        <f>IF(OR(ISBLANK(B717),ISBLANK(D717))=FALSE,VLOOKUP(C717,'Límites CartaControl'!$A$7:$I$13,9,FALSE),"")</f>
        <v/>
      </c>
      <c r="F717" s="48"/>
      <c r="G717" s="103"/>
      <c r="H717" s="48"/>
      <c r="I717" s="75"/>
    </row>
    <row r="718" spans="1:9" x14ac:dyDescent="0.25">
      <c r="A718" s="43">
        <v>708</v>
      </c>
      <c r="B718" s="78"/>
      <c r="C718" s="48"/>
      <c r="D718" s="48"/>
      <c r="E718" s="14" t="str">
        <f>IF(OR(ISBLANK(B718),ISBLANK(D718))=FALSE,VLOOKUP(C718,'Límites CartaControl'!$A$7:$I$13,9,FALSE),"")</f>
        <v/>
      </c>
      <c r="F718" s="48"/>
      <c r="G718" s="103"/>
      <c r="H718" s="48"/>
      <c r="I718" s="75"/>
    </row>
    <row r="719" spans="1:9" x14ac:dyDescent="0.25">
      <c r="A719" s="43">
        <v>709</v>
      </c>
      <c r="B719" s="78"/>
      <c r="C719" s="48"/>
      <c r="D719" s="48"/>
      <c r="E719" s="14" t="str">
        <f>IF(OR(ISBLANK(B719),ISBLANK(D719))=FALSE,VLOOKUP(C719,'Límites CartaControl'!$A$7:$I$13,9,FALSE),"")</f>
        <v/>
      </c>
      <c r="F719" s="48"/>
      <c r="G719" s="103"/>
      <c r="H719" s="48"/>
      <c r="I719" s="75"/>
    </row>
    <row r="720" spans="1:9" x14ac:dyDescent="0.25">
      <c r="A720" s="43">
        <v>710</v>
      </c>
      <c r="B720" s="78"/>
      <c r="C720" s="48"/>
      <c r="D720" s="48"/>
      <c r="E720" s="14" t="str">
        <f>IF(OR(ISBLANK(B720),ISBLANK(D720))=FALSE,VLOOKUP(C720,'Límites CartaControl'!$A$7:$I$13,9,FALSE),"")</f>
        <v/>
      </c>
      <c r="F720" s="48"/>
      <c r="G720" s="103"/>
      <c r="H720" s="48"/>
      <c r="I720" s="75"/>
    </row>
    <row r="721" spans="1:9" x14ac:dyDescent="0.25">
      <c r="A721" s="43">
        <v>711</v>
      </c>
      <c r="B721" s="78"/>
      <c r="C721" s="48"/>
      <c r="D721" s="48"/>
      <c r="E721" s="14" t="str">
        <f>IF(OR(ISBLANK(B721),ISBLANK(D721))=FALSE,VLOOKUP(C721,'Límites CartaControl'!$A$7:$I$13,9,FALSE),"")</f>
        <v/>
      </c>
      <c r="F721" s="48"/>
      <c r="G721" s="103"/>
      <c r="H721" s="48"/>
      <c r="I721" s="75"/>
    </row>
    <row r="722" spans="1:9" x14ac:dyDescent="0.25">
      <c r="A722" s="43">
        <v>712</v>
      </c>
      <c r="B722" s="78"/>
      <c r="C722" s="48"/>
      <c r="D722" s="48"/>
      <c r="E722" s="14" t="str">
        <f>IF(OR(ISBLANK(B722),ISBLANK(D722))=FALSE,VLOOKUP(C722,'Límites CartaControl'!$A$7:$I$13,9,FALSE),"")</f>
        <v/>
      </c>
      <c r="F722" s="48"/>
      <c r="G722" s="103"/>
      <c r="H722" s="48"/>
      <c r="I722" s="75"/>
    </row>
    <row r="723" spans="1:9" x14ac:dyDescent="0.25">
      <c r="A723" s="43">
        <v>713</v>
      </c>
      <c r="B723" s="78"/>
      <c r="C723" s="48"/>
      <c r="D723" s="48"/>
      <c r="E723" s="14" t="str">
        <f>IF(OR(ISBLANK(B723),ISBLANK(D723))=FALSE,VLOOKUP(C723,'Límites CartaControl'!$A$7:$I$13,9,FALSE),"")</f>
        <v/>
      </c>
      <c r="F723" s="48"/>
      <c r="G723" s="103"/>
      <c r="H723" s="48"/>
      <c r="I723" s="75"/>
    </row>
    <row r="724" spans="1:9" x14ac:dyDescent="0.25">
      <c r="A724" s="43">
        <v>714</v>
      </c>
      <c r="B724" s="78"/>
      <c r="C724" s="48"/>
      <c r="D724" s="48"/>
      <c r="E724" s="14" t="str">
        <f>IF(OR(ISBLANK(B724),ISBLANK(D724))=FALSE,VLOOKUP(C724,'Límites CartaControl'!$A$7:$I$13,9,FALSE),"")</f>
        <v/>
      </c>
      <c r="F724" s="48"/>
      <c r="G724" s="103"/>
      <c r="H724" s="48"/>
      <c r="I724" s="75"/>
    </row>
    <row r="725" spans="1:9" x14ac:dyDescent="0.25">
      <c r="A725" s="43">
        <v>715</v>
      </c>
      <c r="B725" s="78"/>
      <c r="C725" s="48"/>
      <c r="D725" s="48"/>
      <c r="E725" s="14" t="str">
        <f>IF(OR(ISBLANK(B725),ISBLANK(D725))=FALSE,VLOOKUP(C725,'Límites CartaControl'!$A$7:$I$13,9,FALSE),"")</f>
        <v/>
      </c>
      <c r="F725" s="48"/>
      <c r="G725" s="103"/>
      <c r="H725" s="48"/>
      <c r="I725" s="75"/>
    </row>
    <row r="726" spans="1:9" x14ac:dyDescent="0.25">
      <c r="A726" s="43">
        <v>716</v>
      </c>
      <c r="B726" s="78"/>
      <c r="C726" s="48"/>
      <c r="D726" s="48"/>
      <c r="E726" s="14" t="str">
        <f>IF(OR(ISBLANK(B726),ISBLANK(D726))=FALSE,VLOOKUP(C726,'Límites CartaControl'!$A$7:$I$13,9,FALSE),"")</f>
        <v/>
      </c>
      <c r="F726" s="48"/>
      <c r="G726" s="103"/>
      <c r="H726" s="48"/>
      <c r="I726" s="75"/>
    </row>
    <row r="727" spans="1:9" x14ac:dyDescent="0.25">
      <c r="A727" s="43">
        <v>717</v>
      </c>
      <c r="B727" s="78"/>
      <c r="C727" s="48"/>
      <c r="D727" s="48"/>
      <c r="E727" s="14" t="str">
        <f>IF(OR(ISBLANK(B727),ISBLANK(D727))=FALSE,VLOOKUP(C727,'Límites CartaControl'!$A$7:$I$13,9,FALSE),"")</f>
        <v/>
      </c>
      <c r="F727" s="48"/>
      <c r="G727" s="103"/>
      <c r="H727" s="48"/>
      <c r="I727" s="75"/>
    </row>
    <row r="728" spans="1:9" x14ac:dyDescent="0.25">
      <c r="A728" s="43">
        <v>718</v>
      </c>
      <c r="B728" s="78"/>
      <c r="C728" s="48"/>
      <c r="D728" s="48"/>
      <c r="E728" s="14" t="str">
        <f>IF(OR(ISBLANK(B728),ISBLANK(D728))=FALSE,VLOOKUP(C728,'Límites CartaControl'!$A$7:$I$13,9,FALSE),"")</f>
        <v/>
      </c>
      <c r="F728" s="48"/>
      <c r="G728" s="103"/>
      <c r="H728" s="48"/>
      <c r="I728" s="75"/>
    </row>
    <row r="729" spans="1:9" x14ac:dyDescent="0.25">
      <c r="A729" s="43">
        <v>719</v>
      </c>
      <c r="B729" s="78"/>
      <c r="C729" s="48"/>
      <c r="D729" s="48"/>
      <c r="E729" s="14" t="str">
        <f>IF(OR(ISBLANK(B729),ISBLANK(D729))=FALSE,VLOOKUP(C729,'Límites CartaControl'!$A$7:$I$13,9,FALSE),"")</f>
        <v/>
      </c>
      <c r="F729" s="48"/>
      <c r="G729" s="103"/>
      <c r="H729" s="48"/>
      <c r="I729" s="75"/>
    </row>
    <row r="730" spans="1:9" x14ac:dyDescent="0.25">
      <c r="A730" s="43">
        <v>720</v>
      </c>
      <c r="B730" s="78"/>
      <c r="C730" s="48"/>
      <c r="D730" s="48"/>
      <c r="E730" s="14" t="str">
        <f>IF(OR(ISBLANK(B730),ISBLANK(D730))=FALSE,VLOOKUP(C730,'Límites CartaControl'!$A$7:$I$13,9,FALSE),"")</f>
        <v/>
      </c>
      <c r="F730" s="48"/>
      <c r="G730" s="103"/>
      <c r="H730" s="48"/>
      <c r="I730" s="75"/>
    </row>
    <row r="731" spans="1:9" x14ac:dyDescent="0.25">
      <c r="A731" s="43">
        <v>721</v>
      </c>
      <c r="B731" s="78"/>
      <c r="C731" s="48"/>
      <c r="D731" s="48"/>
      <c r="E731" s="14" t="str">
        <f>IF(OR(ISBLANK(B731),ISBLANK(D731))=FALSE,VLOOKUP(C731,'Límites CartaControl'!$A$7:$I$13,9,FALSE),"")</f>
        <v/>
      </c>
      <c r="F731" s="48"/>
      <c r="G731" s="103"/>
      <c r="H731" s="48"/>
      <c r="I731" s="75"/>
    </row>
    <row r="732" spans="1:9" x14ac:dyDescent="0.25">
      <c r="A732" s="43">
        <v>722</v>
      </c>
      <c r="B732" s="78"/>
      <c r="C732" s="48"/>
      <c r="D732" s="48"/>
      <c r="E732" s="14" t="str">
        <f>IF(OR(ISBLANK(B732),ISBLANK(D732))=FALSE,VLOOKUP(C732,'Límites CartaControl'!$A$7:$I$13,9,FALSE),"")</f>
        <v/>
      </c>
      <c r="F732" s="48"/>
      <c r="G732" s="103"/>
      <c r="H732" s="48"/>
      <c r="I732" s="75"/>
    </row>
    <row r="733" spans="1:9" x14ac:dyDescent="0.25">
      <c r="A733" s="43">
        <v>723</v>
      </c>
      <c r="B733" s="78"/>
      <c r="C733" s="48"/>
      <c r="D733" s="48"/>
      <c r="E733" s="14" t="str">
        <f>IF(OR(ISBLANK(B733),ISBLANK(D733))=FALSE,VLOOKUP(C733,'Límites CartaControl'!$A$7:$I$13,9,FALSE),"")</f>
        <v/>
      </c>
      <c r="F733" s="48"/>
      <c r="G733" s="103"/>
      <c r="H733" s="48"/>
      <c r="I733" s="75"/>
    </row>
    <row r="734" spans="1:9" x14ac:dyDescent="0.25">
      <c r="A734" s="43">
        <v>724</v>
      </c>
      <c r="B734" s="78"/>
      <c r="C734" s="48"/>
      <c r="D734" s="48"/>
      <c r="E734" s="14" t="str">
        <f>IF(OR(ISBLANK(B734),ISBLANK(D734))=FALSE,VLOOKUP(C734,'Límites CartaControl'!$A$7:$I$13,9,FALSE),"")</f>
        <v/>
      </c>
      <c r="F734" s="48"/>
      <c r="G734" s="103"/>
      <c r="H734" s="48"/>
      <c r="I734" s="75"/>
    </row>
    <row r="735" spans="1:9" x14ac:dyDescent="0.25">
      <c r="A735" s="43">
        <v>725</v>
      </c>
      <c r="B735" s="78"/>
      <c r="C735" s="48"/>
      <c r="D735" s="48"/>
      <c r="E735" s="14" t="str">
        <f>IF(OR(ISBLANK(B735),ISBLANK(D735))=FALSE,VLOOKUP(C735,'Límites CartaControl'!$A$7:$I$13,9,FALSE),"")</f>
        <v/>
      </c>
      <c r="F735" s="48"/>
      <c r="G735" s="103"/>
      <c r="H735" s="48"/>
      <c r="I735" s="75"/>
    </row>
    <row r="736" spans="1:9" x14ac:dyDescent="0.25">
      <c r="A736" s="43">
        <v>726</v>
      </c>
      <c r="B736" s="78"/>
      <c r="C736" s="48"/>
      <c r="D736" s="48"/>
      <c r="E736" s="14" t="str">
        <f>IF(OR(ISBLANK(B736),ISBLANK(D736))=FALSE,VLOOKUP(C736,'Límites CartaControl'!$A$7:$I$13,9,FALSE),"")</f>
        <v/>
      </c>
      <c r="F736" s="48"/>
      <c r="G736" s="103"/>
      <c r="H736" s="48"/>
      <c r="I736" s="75"/>
    </row>
    <row r="737" spans="1:9" x14ac:dyDescent="0.25">
      <c r="A737" s="43">
        <v>727</v>
      </c>
      <c r="B737" s="78"/>
      <c r="C737" s="48"/>
      <c r="D737" s="48"/>
      <c r="E737" s="14" t="str">
        <f>IF(OR(ISBLANK(B737),ISBLANK(D737))=FALSE,VLOOKUP(C737,'Límites CartaControl'!$A$7:$I$13,9,FALSE),"")</f>
        <v/>
      </c>
      <c r="F737" s="48"/>
      <c r="G737" s="103"/>
      <c r="H737" s="48"/>
      <c r="I737" s="75"/>
    </row>
    <row r="738" spans="1:9" x14ac:dyDescent="0.25">
      <c r="A738" s="43">
        <v>728</v>
      </c>
      <c r="B738" s="78"/>
      <c r="C738" s="48"/>
      <c r="D738" s="48"/>
      <c r="E738" s="14" t="str">
        <f>IF(OR(ISBLANK(B738),ISBLANK(D738))=FALSE,VLOOKUP(C738,'Límites CartaControl'!$A$7:$I$13,9,FALSE),"")</f>
        <v/>
      </c>
      <c r="F738" s="48"/>
      <c r="G738" s="103"/>
      <c r="H738" s="48"/>
      <c r="I738" s="75"/>
    </row>
    <row r="739" spans="1:9" x14ac:dyDescent="0.25">
      <c r="A739" s="43">
        <v>729</v>
      </c>
      <c r="B739" s="78"/>
      <c r="C739" s="48"/>
      <c r="D739" s="48"/>
      <c r="E739" s="14" t="str">
        <f>IF(OR(ISBLANK(B739),ISBLANK(D739))=FALSE,VLOOKUP(C739,'Límites CartaControl'!$A$7:$I$13,9,FALSE),"")</f>
        <v/>
      </c>
      <c r="F739" s="48"/>
      <c r="G739" s="103"/>
      <c r="H739" s="48"/>
      <c r="I739" s="75"/>
    </row>
    <row r="740" spans="1:9" x14ac:dyDescent="0.25">
      <c r="A740" s="43">
        <v>730</v>
      </c>
      <c r="B740" s="78"/>
      <c r="C740" s="48"/>
      <c r="D740" s="48"/>
      <c r="E740" s="14" t="str">
        <f>IF(OR(ISBLANK(B740),ISBLANK(D740))=FALSE,VLOOKUP(C740,'Límites CartaControl'!$A$7:$I$13,9,FALSE),"")</f>
        <v/>
      </c>
      <c r="F740" s="48"/>
      <c r="G740" s="103"/>
      <c r="H740" s="48"/>
      <c r="I740" s="75"/>
    </row>
    <row r="741" spans="1:9" x14ac:dyDescent="0.25">
      <c r="A741" s="43">
        <v>731</v>
      </c>
      <c r="B741" s="78"/>
      <c r="C741" s="48"/>
      <c r="D741" s="48"/>
      <c r="E741" s="14" t="str">
        <f>IF(OR(ISBLANK(B741),ISBLANK(D741))=FALSE,VLOOKUP(C741,'Límites CartaControl'!$A$7:$I$13,9,FALSE),"")</f>
        <v/>
      </c>
      <c r="F741" s="48"/>
      <c r="G741" s="103"/>
      <c r="H741" s="48"/>
      <c r="I741" s="75"/>
    </row>
    <row r="742" spans="1:9" x14ac:dyDescent="0.25">
      <c r="A742" s="43">
        <v>732</v>
      </c>
      <c r="B742" s="78"/>
      <c r="C742" s="48"/>
      <c r="D742" s="48"/>
      <c r="E742" s="14" t="str">
        <f>IF(OR(ISBLANK(B742),ISBLANK(D742))=FALSE,VLOOKUP(C742,'Límites CartaControl'!$A$7:$I$13,9,FALSE),"")</f>
        <v/>
      </c>
      <c r="F742" s="48"/>
      <c r="G742" s="103"/>
      <c r="H742" s="48"/>
      <c r="I742" s="75"/>
    </row>
    <row r="743" spans="1:9" x14ac:dyDescent="0.25">
      <c r="A743" s="43">
        <v>733</v>
      </c>
      <c r="B743" s="78"/>
      <c r="C743" s="48"/>
      <c r="D743" s="48"/>
      <c r="E743" s="14" t="str">
        <f>IF(OR(ISBLANK(B743),ISBLANK(D743))=FALSE,VLOOKUP(C743,'Límites CartaControl'!$A$7:$I$13,9,FALSE),"")</f>
        <v/>
      </c>
      <c r="F743" s="48"/>
      <c r="G743" s="103"/>
      <c r="H743" s="48"/>
      <c r="I743" s="75"/>
    </row>
    <row r="744" spans="1:9" x14ac:dyDescent="0.25">
      <c r="A744" s="43">
        <v>734</v>
      </c>
      <c r="B744" s="78"/>
      <c r="C744" s="48"/>
      <c r="D744" s="48"/>
      <c r="E744" s="14" t="str">
        <f>IF(OR(ISBLANK(B744),ISBLANK(D744))=FALSE,VLOOKUP(C744,'Límites CartaControl'!$A$7:$I$13,9,FALSE),"")</f>
        <v/>
      </c>
      <c r="F744" s="48"/>
      <c r="G744" s="103"/>
      <c r="H744" s="48"/>
      <c r="I744" s="75"/>
    </row>
    <row r="745" spans="1:9" x14ac:dyDescent="0.25">
      <c r="A745" s="43">
        <v>735</v>
      </c>
      <c r="B745" s="78"/>
      <c r="C745" s="48"/>
      <c r="D745" s="48"/>
      <c r="E745" s="14" t="str">
        <f>IF(OR(ISBLANK(B745),ISBLANK(D745))=FALSE,VLOOKUP(C745,'Límites CartaControl'!$A$7:$I$13,9,FALSE),"")</f>
        <v/>
      </c>
      <c r="F745" s="48"/>
      <c r="G745" s="103"/>
      <c r="H745" s="48"/>
      <c r="I745" s="75"/>
    </row>
    <row r="746" spans="1:9" x14ac:dyDescent="0.25">
      <c r="A746" s="43">
        <v>736</v>
      </c>
      <c r="B746" s="78"/>
      <c r="C746" s="48"/>
      <c r="D746" s="48"/>
      <c r="E746" s="14" t="str">
        <f>IF(OR(ISBLANK(B746),ISBLANK(D746))=FALSE,VLOOKUP(C746,'Límites CartaControl'!$A$7:$I$13,9,FALSE),"")</f>
        <v/>
      </c>
      <c r="F746" s="48"/>
      <c r="G746" s="103"/>
      <c r="H746" s="48"/>
      <c r="I746" s="75"/>
    </row>
    <row r="747" spans="1:9" x14ac:dyDescent="0.25">
      <c r="A747" s="43">
        <v>737</v>
      </c>
      <c r="B747" s="78"/>
      <c r="C747" s="48"/>
      <c r="D747" s="48"/>
      <c r="E747" s="14" t="str">
        <f>IF(OR(ISBLANK(B747),ISBLANK(D747))=FALSE,VLOOKUP(C747,'Límites CartaControl'!$A$7:$I$13,9,FALSE),"")</f>
        <v/>
      </c>
      <c r="F747" s="48"/>
      <c r="G747" s="103"/>
      <c r="H747" s="48"/>
      <c r="I747" s="75"/>
    </row>
    <row r="748" spans="1:9" x14ac:dyDescent="0.25">
      <c r="A748" s="43">
        <v>738</v>
      </c>
      <c r="B748" s="78"/>
      <c r="C748" s="48"/>
      <c r="D748" s="48"/>
      <c r="E748" s="14" t="str">
        <f>IF(OR(ISBLANK(B748),ISBLANK(D748))=FALSE,VLOOKUP(C748,'Límites CartaControl'!$A$7:$I$13,9,FALSE),"")</f>
        <v/>
      </c>
      <c r="F748" s="48"/>
      <c r="G748" s="103"/>
      <c r="H748" s="48"/>
      <c r="I748" s="75"/>
    </row>
    <row r="749" spans="1:9" x14ac:dyDescent="0.25">
      <c r="A749" s="43">
        <v>739</v>
      </c>
      <c r="B749" s="78"/>
      <c r="C749" s="48"/>
      <c r="D749" s="48"/>
      <c r="E749" s="14" t="str">
        <f>IF(OR(ISBLANK(B749),ISBLANK(D749))=FALSE,VLOOKUP(C749,'Límites CartaControl'!$A$7:$I$13,9,FALSE),"")</f>
        <v/>
      </c>
      <c r="F749" s="48"/>
      <c r="G749" s="103"/>
      <c r="H749" s="48"/>
      <c r="I749" s="75"/>
    </row>
    <row r="750" spans="1:9" x14ac:dyDescent="0.25">
      <c r="A750" s="43">
        <v>740</v>
      </c>
      <c r="B750" s="78"/>
      <c r="C750" s="48"/>
      <c r="D750" s="48"/>
      <c r="E750" s="14" t="str">
        <f>IF(OR(ISBLANK(B750),ISBLANK(D750))=FALSE,VLOOKUP(C750,'Límites CartaControl'!$A$7:$I$13,9,FALSE),"")</f>
        <v/>
      </c>
      <c r="F750" s="48"/>
      <c r="G750" s="103"/>
      <c r="H750" s="48"/>
      <c r="I750" s="75"/>
    </row>
    <row r="751" spans="1:9" x14ac:dyDescent="0.25">
      <c r="A751" s="43">
        <v>741</v>
      </c>
      <c r="B751" s="78"/>
      <c r="C751" s="48"/>
      <c r="D751" s="48"/>
      <c r="E751" s="14" t="str">
        <f>IF(OR(ISBLANK(B751),ISBLANK(D751))=FALSE,VLOOKUP(C751,'Límites CartaControl'!$A$7:$I$13,9,FALSE),"")</f>
        <v/>
      </c>
      <c r="F751" s="48"/>
      <c r="G751" s="103"/>
      <c r="H751" s="48"/>
      <c r="I751" s="75"/>
    </row>
    <row r="752" spans="1:9" x14ac:dyDescent="0.25">
      <c r="A752" s="43">
        <v>742</v>
      </c>
      <c r="B752" s="78"/>
      <c r="C752" s="48"/>
      <c r="D752" s="48"/>
      <c r="E752" s="14" t="str">
        <f>IF(OR(ISBLANK(B752),ISBLANK(D752))=FALSE,VLOOKUP(C752,'Límites CartaControl'!$A$7:$I$13,9,FALSE),"")</f>
        <v/>
      </c>
      <c r="F752" s="48"/>
      <c r="G752" s="103"/>
      <c r="H752" s="48"/>
      <c r="I752" s="75"/>
    </row>
    <row r="753" spans="1:9" x14ac:dyDescent="0.25">
      <c r="A753" s="43">
        <v>743</v>
      </c>
      <c r="B753" s="78"/>
      <c r="C753" s="48"/>
      <c r="D753" s="48"/>
      <c r="E753" s="14" t="str">
        <f>IF(OR(ISBLANK(B753),ISBLANK(D753))=FALSE,VLOOKUP(C753,'Límites CartaControl'!$A$7:$I$13,9,FALSE),"")</f>
        <v/>
      </c>
      <c r="F753" s="48"/>
      <c r="G753" s="103"/>
      <c r="H753" s="48"/>
      <c r="I753" s="75"/>
    </row>
    <row r="754" spans="1:9" x14ac:dyDescent="0.25">
      <c r="A754" s="43">
        <v>744</v>
      </c>
      <c r="B754" s="78"/>
      <c r="C754" s="48"/>
      <c r="D754" s="48"/>
      <c r="E754" s="14" t="str">
        <f>IF(OR(ISBLANK(B754),ISBLANK(D754))=FALSE,VLOOKUP(C754,'Límites CartaControl'!$A$7:$I$13,9,FALSE),"")</f>
        <v/>
      </c>
      <c r="F754" s="48"/>
      <c r="G754" s="103"/>
      <c r="H754" s="48"/>
      <c r="I754" s="75"/>
    </row>
    <row r="755" spans="1:9" x14ac:dyDescent="0.25">
      <c r="A755" s="43">
        <v>745</v>
      </c>
      <c r="B755" s="78"/>
      <c r="C755" s="48"/>
      <c r="D755" s="48"/>
      <c r="E755" s="14" t="str">
        <f>IF(OR(ISBLANK(B755),ISBLANK(D755))=FALSE,VLOOKUP(C755,'Límites CartaControl'!$A$7:$I$13,9,FALSE),"")</f>
        <v/>
      </c>
      <c r="F755" s="48"/>
      <c r="G755" s="103"/>
      <c r="H755" s="48"/>
      <c r="I755" s="75"/>
    </row>
    <row r="756" spans="1:9" x14ac:dyDescent="0.25">
      <c r="A756" s="43">
        <v>746</v>
      </c>
      <c r="B756" s="78"/>
      <c r="C756" s="48"/>
      <c r="D756" s="48"/>
      <c r="E756" s="14" t="str">
        <f>IF(OR(ISBLANK(B756),ISBLANK(D756))=FALSE,VLOOKUP(C756,'Límites CartaControl'!$A$7:$I$13,9,FALSE),"")</f>
        <v/>
      </c>
      <c r="F756" s="48"/>
      <c r="G756" s="103"/>
      <c r="H756" s="48"/>
      <c r="I756" s="75"/>
    </row>
    <row r="757" spans="1:9" x14ac:dyDescent="0.25">
      <c r="A757" s="43">
        <v>747</v>
      </c>
      <c r="B757" s="78"/>
      <c r="C757" s="48"/>
      <c r="D757" s="48"/>
      <c r="E757" s="14" t="str">
        <f>IF(OR(ISBLANK(B757),ISBLANK(D757))=FALSE,VLOOKUP(C757,'Límites CartaControl'!$A$7:$I$13,9,FALSE),"")</f>
        <v/>
      </c>
      <c r="F757" s="48"/>
      <c r="G757" s="103"/>
      <c r="H757" s="48"/>
      <c r="I757" s="75"/>
    </row>
    <row r="758" spans="1:9" x14ac:dyDescent="0.25">
      <c r="A758" s="43">
        <v>748</v>
      </c>
      <c r="B758" s="78"/>
      <c r="C758" s="48"/>
      <c r="D758" s="48"/>
      <c r="E758" s="14" t="str">
        <f>IF(OR(ISBLANK(B758),ISBLANK(D758))=FALSE,VLOOKUP(C758,'Límites CartaControl'!$A$7:$I$13,9,FALSE),"")</f>
        <v/>
      </c>
      <c r="F758" s="48"/>
      <c r="G758" s="103"/>
      <c r="H758" s="48"/>
      <c r="I758" s="75"/>
    </row>
    <row r="759" spans="1:9" x14ac:dyDescent="0.25">
      <c r="A759" s="43">
        <v>749</v>
      </c>
      <c r="B759" s="78"/>
      <c r="C759" s="48"/>
      <c r="D759" s="48"/>
      <c r="E759" s="14" t="str">
        <f>IF(OR(ISBLANK(B759),ISBLANK(D759))=FALSE,VLOOKUP(C759,'Límites CartaControl'!$A$7:$I$13,9,FALSE),"")</f>
        <v/>
      </c>
      <c r="F759" s="48"/>
      <c r="G759" s="103"/>
      <c r="H759" s="48"/>
      <c r="I759" s="75"/>
    </row>
    <row r="760" spans="1:9" x14ac:dyDescent="0.25">
      <c r="A760" s="43">
        <v>750</v>
      </c>
      <c r="B760" s="78"/>
      <c r="C760" s="48"/>
      <c r="D760" s="48"/>
      <c r="E760" s="14" t="str">
        <f>IF(OR(ISBLANK(B760),ISBLANK(D760))=FALSE,VLOOKUP(C760,'Límites CartaControl'!$A$7:$I$13,9,FALSE),"")</f>
        <v/>
      </c>
      <c r="F760" s="48"/>
      <c r="G760" s="103"/>
      <c r="H760" s="48"/>
      <c r="I760" s="75"/>
    </row>
    <row r="761" spans="1:9" x14ac:dyDescent="0.25">
      <c r="A761" s="43">
        <v>751</v>
      </c>
      <c r="B761" s="78"/>
      <c r="C761" s="48"/>
      <c r="D761" s="48"/>
      <c r="E761" s="14" t="str">
        <f>IF(OR(ISBLANK(B761),ISBLANK(D761))=FALSE,VLOOKUP(C761,'Límites CartaControl'!$A$7:$I$13,9,FALSE),"")</f>
        <v/>
      </c>
      <c r="F761" s="48"/>
      <c r="G761" s="103"/>
      <c r="H761" s="48"/>
      <c r="I761" s="75"/>
    </row>
    <row r="762" spans="1:9" x14ac:dyDescent="0.25">
      <c r="A762" s="43">
        <v>752</v>
      </c>
      <c r="B762" s="78"/>
      <c r="C762" s="48"/>
      <c r="D762" s="48"/>
      <c r="E762" s="14" t="str">
        <f>IF(OR(ISBLANK(B762),ISBLANK(D762))=FALSE,VLOOKUP(C762,'Límites CartaControl'!$A$7:$I$13,9,FALSE),"")</f>
        <v/>
      </c>
      <c r="F762" s="48"/>
      <c r="G762" s="103"/>
      <c r="H762" s="48"/>
      <c r="I762" s="75"/>
    </row>
    <row r="763" spans="1:9" x14ac:dyDescent="0.25">
      <c r="A763" s="43">
        <v>753</v>
      </c>
      <c r="B763" s="78"/>
      <c r="C763" s="48"/>
      <c r="D763" s="48"/>
      <c r="E763" s="14" t="str">
        <f>IF(OR(ISBLANK(B763),ISBLANK(D763))=FALSE,VLOOKUP(C763,'Límites CartaControl'!$A$7:$I$13,9,FALSE),"")</f>
        <v/>
      </c>
      <c r="F763" s="48"/>
      <c r="G763" s="103"/>
      <c r="H763" s="48"/>
      <c r="I763" s="75"/>
    </row>
    <row r="764" spans="1:9" x14ac:dyDescent="0.25">
      <c r="A764" s="43">
        <v>754</v>
      </c>
      <c r="B764" s="78"/>
      <c r="C764" s="48"/>
      <c r="D764" s="48"/>
      <c r="E764" s="14" t="str">
        <f>IF(OR(ISBLANK(B764),ISBLANK(D764))=FALSE,VLOOKUP(C764,'Límites CartaControl'!$A$7:$I$13,9,FALSE),"")</f>
        <v/>
      </c>
      <c r="F764" s="48"/>
      <c r="G764" s="103"/>
      <c r="H764" s="48"/>
      <c r="I764" s="75"/>
    </row>
    <row r="765" spans="1:9" x14ac:dyDescent="0.25">
      <c r="A765" s="43">
        <v>755</v>
      </c>
      <c r="B765" s="78"/>
      <c r="C765" s="48"/>
      <c r="D765" s="48"/>
      <c r="E765" s="14" t="str">
        <f>IF(OR(ISBLANK(B765),ISBLANK(D765))=FALSE,VLOOKUP(C765,'Límites CartaControl'!$A$7:$I$13,9,FALSE),"")</f>
        <v/>
      </c>
      <c r="F765" s="48"/>
      <c r="G765" s="103"/>
      <c r="H765" s="48"/>
      <c r="I765" s="75"/>
    </row>
    <row r="766" spans="1:9" x14ac:dyDescent="0.25">
      <c r="A766" s="43">
        <v>756</v>
      </c>
      <c r="B766" s="78"/>
      <c r="C766" s="48"/>
      <c r="D766" s="48"/>
      <c r="E766" s="14" t="str">
        <f>IF(OR(ISBLANK(B766),ISBLANK(D766))=FALSE,VLOOKUP(C766,'Límites CartaControl'!$A$7:$I$13,9,FALSE),"")</f>
        <v/>
      </c>
      <c r="F766" s="48"/>
      <c r="G766" s="103"/>
      <c r="H766" s="48"/>
      <c r="I766" s="75"/>
    </row>
    <row r="767" spans="1:9" x14ac:dyDescent="0.25">
      <c r="A767" s="43">
        <v>757</v>
      </c>
      <c r="B767" s="78"/>
      <c r="C767" s="48"/>
      <c r="D767" s="48"/>
      <c r="E767" s="14" t="str">
        <f>IF(OR(ISBLANK(B767),ISBLANK(D767))=FALSE,VLOOKUP(C767,'Límites CartaControl'!$A$7:$I$13,9,FALSE),"")</f>
        <v/>
      </c>
      <c r="F767" s="48"/>
      <c r="G767" s="103"/>
      <c r="H767" s="48"/>
      <c r="I767" s="75"/>
    </row>
    <row r="768" spans="1:9" x14ac:dyDescent="0.25">
      <c r="A768" s="43">
        <v>758</v>
      </c>
      <c r="B768" s="78"/>
      <c r="C768" s="48"/>
      <c r="D768" s="48"/>
      <c r="E768" s="14" t="str">
        <f>IF(OR(ISBLANK(B768),ISBLANK(D768))=FALSE,VLOOKUP(C768,'Límites CartaControl'!$A$7:$I$13,9,FALSE),"")</f>
        <v/>
      </c>
      <c r="F768" s="48"/>
      <c r="G768" s="103"/>
      <c r="H768" s="48"/>
      <c r="I768" s="75"/>
    </row>
    <row r="769" spans="1:9" x14ac:dyDescent="0.25">
      <c r="A769" s="43">
        <v>759</v>
      </c>
      <c r="B769" s="78"/>
      <c r="C769" s="48"/>
      <c r="D769" s="48"/>
      <c r="E769" s="14" t="str">
        <f>IF(OR(ISBLANK(B769),ISBLANK(D769))=FALSE,VLOOKUP(C769,'Límites CartaControl'!$A$7:$I$13,9,FALSE),"")</f>
        <v/>
      </c>
      <c r="F769" s="48"/>
      <c r="G769" s="103"/>
      <c r="H769" s="48"/>
      <c r="I769" s="75"/>
    </row>
    <row r="770" spans="1:9" x14ac:dyDescent="0.25">
      <c r="A770" s="43">
        <v>760</v>
      </c>
      <c r="B770" s="78"/>
      <c r="C770" s="48"/>
      <c r="D770" s="48"/>
      <c r="E770" s="14" t="str">
        <f>IF(OR(ISBLANK(B770),ISBLANK(D770))=FALSE,VLOOKUP(C770,'Límites CartaControl'!$A$7:$I$13,9,FALSE),"")</f>
        <v/>
      </c>
      <c r="F770" s="48"/>
      <c r="G770" s="103"/>
      <c r="H770" s="48"/>
      <c r="I770" s="75"/>
    </row>
    <row r="771" spans="1:9" x14ac:dyDescent="0.25">
      <c r="A771" s="43">
        <v>761</v>
      </c>
      <c r="B771" s="78"/>
      <c r="C771" s="48"/>
      <c r="D771" s="48"/>
      <c r="E771" s="14" t="str">
        <f>IF(OR(ISBLANK(B771),ISBLANK(D771))=FALSE,VLOOKUP(C771,'Límites CartaControl'!$A$7:$I$13,9,FALSE),"")</f>
        <v/>
      </c>
      <c r="F771" s="48"/>
      <c r="G771" s="103"/>
      <c r="H771" s="48"/>
      <c r="I771" s="75"/>
    </row>
    <row r="772" spans="1:9" x14ac:dyDescent="0.25">
      <c r="A772" s="43">
        <v>762</v>
      </c>
      <c r="B772" s="78"/>
      <c r="C772" s="48"/>
      <c r="D772" s="48"/>
      <c r="E772" s="14" t="str">
        <f>IF(OR(ISBLANK(B772),ISBLANK(D772))=FALSE,VLOOKUP(C772,'Límites CartaControl'!$A$7:$I$13,9,FALSE),"")</f>
        <v/>
      </c>
      <c r="F772" s="48"/>
      <c r="G772" s="103"/>
      <c r="H772" s="48"/>
      <c r="I772" s="75"/>
    </row>
    <row r="773" spans="1:9" x14ac:dyDescent="0.25">
      <c r="A773" s="43">
        <v>763</v>
      </c>
      <c r="B773" s="78"/>
      <c r="C773" s="48"/>
      <c r="D773" s="48"/>
      <c r="E773" s="14" t="str">
        <f>IF(OR(ISBLANK(B773),ISBLANK(D773))=FALSE,VLOOKUP(C773,'Límites CartaControl'!$A$7:$I$13,9,FALSE),"")</f>
        <v/>
      </c>
      <c r="F773" s="48"/>
      <c r="G773" s="103"/>
      <c r="H773" s="48"/>
      <c r="I773" s="75"/>
    </row>
    <row r="774" spans="1:9" x14ac:dyDescent="0.25">
      <c r="A774" s="43">
        <v>764</v>
      </c>
      <c r="B774" s="78"/>
      <c r="C774" s="48"/>
      <c r="D774" s="48"/>
      <c r="E774" s="14" t="str">
        <f>IF(OR(ISBLANK(B774),ISBLANK(D774))=FALSE,VLOOKUP(C774,'Límites CartaControl'!$A$7:$I$13,9,FALSE),"")</f>
        <v/>
      </c>
      <c r="F774" s="48"/>
      <c r="G774" s="103"/>
      <c r="H774" s="48"/>
      <c r="I774" s="75"/>
    </row>
    <row r="775" spans="1:9" x14ac:dyDescent="0.25">
      <c r="A775" s="43">
        <v>765</v>
      </c>
      <c r="B775" s="78"/>
      <c r="C775" s="48"/>
      <c r="D775" s="48"/>
      <c r="E775" s="14" t="str">
        <f>IF(OR(ISBLANK(B775),ISBLANK(D775))=FALSE,VLOOKUP(C775,'Límites CartaControl'!$A$7:$I$13,9,FALSE),"")</f>
        <v/>
      </c>
      <c r="F775" s="48"/>
      <c r="G775" s="103"/>
      <c r="H775" s="48"/>
      <c r="I775" s="75"/>
    </row>
    <row r="776" spans="1:9" x14ac:dyDescent="0.25">
      <c r="A776" s="43">
        <v>766</v>
      </c>
      <c r="B776" s="78"/>
      <c r="C776" s="48"/>
      <c r="D776" s="48"/>
      <c r="E776" s="14" t="str">
        <f>IF(OR(ISBLANK(B776),ISBLANK(D776))=FALSE,VLOOKUP(C776,'Límites CartaControl'!$A$7:$I$13,9,FALSE),"")</f>
        <v/>
      </c>
      <c r="F776" s="48"/>
      <c r="G776" s="103"/>
      <c r="H776" s="48"/>
      <c r="I776" s="75"/>
    </row>
    <row r="777" spans="1:9" x14ac:dyDescent="0.25">
      <c r="A777" s="43">
        <v>767</v>
      </c>
      <c r="B777" s="78"/>
      <c r="C777" s="48"/>
      <c r="D777" s="48"/>
      <c r="E777" s="14" t="str">
        <f>IF(OR(ISBLANK(B777),ISBLANK(D777))=FALSE,VLOOKUP(C777,'Límites CartaControl'!$A$7:$I$13,9,FALSE),"")</f>
        <v/>
      </c>
      <c r="F777" s="48"/>
      <c r="G777" s="103"/>
      <c r="H777" s="48"/>
      <c r="I777" s="75"/>
    </row>
    <row r="778" spans="1:9" x14ac:dyDescent="0.25">
      <c r="A778" s="43">
        <v>768</v>
      </c>
      <c r="B778" s="78"/>
      <c r="C778" s="48"/>
      <c r="D778" s="48"/>
      <c r="E778" s="14" t="str">
        <f>IF(OR(ISBLANK(B778),ISBLANK(D778))=FALSE,VLOOKUP(C778,'Límites CartaControl'!$A$7:$I$13,9,FALSE),"")</f>
        <v/>
      </c>
      <c r="F778" s="48"/>
      <c r="G778" s="103"/>
      <c r="H778" s="48"/>
      <c r="I778" s="75"/>
    </row>
    <row r="779" spans="1:9" x14ac:dyDescent="0.25">
      <c r="A779" s="43">
        <v>769</v>
      </c>
      <c r="B779" s="78"/>
      <c r="C779" s="48"/>
      <c r="D779" s="48"/>
      <c r="E779" s="14" t="str">
        <f>IF(OR(ISBLANK(B779),ISBLANK(D779))=FALSE,VLOOKUP(C779,'Límites CartaControl'!$A$7:$I$13,9,FALSE),"")</f>
        <v/>
      </c>
      <c r="F779" s="48"/>
      <c r="G779" s="103"/>
      <c r="H779" s="48"/>
      <c r="I779" s="75"/>
    </row>
    <row r="780" spans="1:9" x14ac:dyDescent="0.25">
      <c r="A780" s="43">
        <v>770</v>
      </c>
      <c r="B780" s="78"/>
      <c r="C780" s="48"/>
      <c r="D780" s="48"/>
      <c r="E780" s="14" t="str">
        <f>IF(OR(ISBLANK(B780),ISBLANK(D780))=FALSE,VLOOKUP(C780,'Límites CartaControl'!$A$7:$I$13,9,FALSE),"")</f>
        <v/>
      </c>
      <c r="F780" s="48"/>
      <c r="G780" s="103"/>
      <c r="H780" s="48"/>
      <c r="I780" s="75"/>
    </row>
    <row r="781" spans="1:9" x14ac:dyDescent="0.25">
      <c r="A781" s="43">
        <v>771</v>
      </c>
      <c r="B781" s="78"/>
      <c r="C781" s="48"/>
      <c r="D781" s="48"/>
      <c r="E781" s="14" t="str">
        <f>IF(OR(ISBLANK(B781),ISBLANK(D781))=FALSE,VLOOKUP(C781,'Límites CartaControl'!$A$7:$I$13,9,FALSE),"")</f>
        <v/>
      </c>
      <c r="F781" s="48"/>
      <c r="G781" s="103"/>
      <c r="H781" s="48"/>
      <c r="I781" s="75"/>
    </row>
    <row r="782" spans="1:9" x14ac:dyDescent="0.25">
      <c r="A782" s="43">
        <v>772</v>
      </c>
      <c r="B782" s="78"/>
      <c r="C782" s="48"/>
      <c r="D782" s="48"/>
      <c r="E782" s="14" t="str">
        <f>IF(OR(ISBLANK(B782),ISBLANK(D782))=FALSE,VLOOKUP(C782,'Límites CartaControl'!$A$7:$I$13,9,FALSE),"")</f>
        <v/>
      </c>
      <c r="F782" s="48"/>
      <c r="G782" s="103"/>
      <c r="H782" s="48"/>
      <c r="I782" s="75"/>
    </row>
    <row r="783" spans="1:9" x14ac:dyDescent="0.25">
      <c r="A783" s="43">
        <v>773</v>
      </c>
      <c r="B783" s="78"/>
      <c r="C783" s="48"/>
      <c r="D783" s="48"/>
      <c r="E783" s="14" t="str">
        <f>IF(OR(ISBLANK(B783),ISBLANK(D783))=FALSE,VLOOKUP(C783,'Límites CartaControl'!$A$7:$I$13,9,FALSE),"")</f>
        <v/>
      </c>
      <c r="F783" s="48"/>
      <c r="G783" s="103"/>
      <c r="H783" s="48"/>
      <c r="I783" s="75"/>
    </row>
    <row r="784" spans="1:9" x14ac:dyDescent="0.25">
      <c r="A784" s="43">
        <v>774</v>
      </c>
      <c r="B784" s="78"/>
      <c r="C784" s="48"/>
      <c r="D784" s="48"/>
      <c r="E784" s="14" t="str">
        <f>IF(OR(ISBLANK(B784),ISBLANK(D784))=FALSE,VLOOKUP(C784,'Límites CartaControl'!$A$7:$I$13,9,FALSE),"")</f>
        <v/>
      </c>
      <c r="F784" s="48"/>
      <c r="G784" s="103"/>
      <c r="H784" s="48"/>
      <c r="I784" s="75"/>
    </row>
    <row r="785" spans="1:9" x14ac:dyDescent="0.25">
      <c r="A785" s="43">
        <v>775</v>
      </c>
      <c r="B785" s="78"/>
      <c r="C785" s="48"/>
      <c r="D785" s="48"/>
      <c r="E785" s="14" t="str">
        <f>IF(OR(ISBLANK(B785),ISBLANK(D785))=FALSE,VLOOKUP(C785,'Límites CartaControl'!$A$7:$I$13,9,FALSE),"")</f>
        <v/>
      </c>
      <c r="F785" s="48"/>
      <c r="G785" s="103"/>
      <c r="H785" s="48"/>
      <c r="I785" s="75"/>
    </row>
    <row r="786" spans="1:9" x14ac:dyDescent="0.25">
      <c r="A786" s="43">
        <v>776</v>
      </c>
      <c r="B786" s="78"/>
      <c r="C786" s="48"/>
      <c r="D786" s="48"/>
      <c r="E786" s="14" t="str">
        <f>IF(OR(ISBLANK(B786),ISBLANK(D786))=FALSE,VLOOKUP(C786,'Límites CartaControl'!$A$7:$I$13,9,FALSE),"")</f>
        <v/>
      </c>
      <c r="F786" s="48"/>
      <c r="G786" s="103"/>
      <c r="H786" s="48"/>
      <c r="I786" s="75"/>
    </row>
    <row r="787" spans="1:9" x14ac:dyDescent="0.25">
      <c r="A787" s="43">
        <v>777</v>
      </c>
      <c r="B787" s="78"/>
      <c r="C787" s="48"/>
      <c r="D787" s="48"/>
      <c r="E787" s="14" t="str">
        <f>IF(OR(ISBLANK(B787),ISBLANK(D787))=FALSE,VLOOKUP(C787,'Límites CartaControl'!$A$7:$I$13,9,FALSE),"")</f>
        <v/>
      </c>
      <c r="F787" s="48"/>
      <c r="G787" s="103"/>
      <c r="H787" s="48"/>
      <c r="I787" s="75"/>
    </row>
    <row r="788" spans="1:9" x14ac:dyDescent="0.25">
      <c r="A788" s="43">
        <v>778</v>
      </c>
      <c r="B788" s="78"/>
      <c r="C788" s="48"/>
      <c r="D788" s="48"/>
      <c r="E788" s="14" t="str">
        <f>IF(OR(ISBLANK(B788),ISBLANK(D788))=FALSE,VLOOKUP(C788,'Límites CartaControl'!$A$7:$I$13,9,FALSE),"")</f>
        <v/>
      </c>
      <c r="F788" s="48"/>
      <c r="G788" s="103"/>
      <c r="H788" s="48"/>
      <c r="I788" s="75"/>
    </row>
    <row r="789" spans="1:9" x14ac:dyDescent="0.25">
      <c r="A789" s="43">
        <v>779</v>
      </c>
      <c r="B789" s="78"/>
      <c r="C789" s="48"/>
      <c r="D789" s="48"/>
      <c r="E789" s="14" t="str">
        <f>IF(OR(ISBLANK(B789),ISBLANK(D789))=FALSE,VLOOKUP(C789,'Límites CartaControl'!$A$7:$I$13,9,FALSE),"")</f>
        <v/>
      </c>
      <c r="F789" s="48"/>
      <c r="G789" s="103"/>
      <c r="H789" s="48"/>
      <c r="I789" s="75"/>
    </row>
    <row r="790" spans="1:9" x14ac:dyDescent="0.25">
      <c r="A790" s="43">
        <v>780</v>
      </c>
      <c r="B790" s="78"/>
      <c r="C790" s="48"/>
      <c r="D790" s="48"/>
      <c r="E790" s="14" t="str">
        <f>IF(OR(ISBLANK(B790),ISBLANK(D790))=FALSE,VLOOKUP(C790,'Límites CartaControl'!$A$7:$I$13,9,FALSE),"")</f>
        <v/>
      </c>
      <c r="F790" s="48"/>
      <c r="G790" s="103"/>
      <c r="H790" s="48"/>
      <c r="I790" s="75"/>
    </row>
    <row r="791" spans="1:9" x14ac:dyDescent="0.25">
      <c r="A791" s="43">
        <v>781</v>
      </c>
      <c r="B791" s="78"/>
      <c r="C791" s="48"/>
      <c r="D791" s="48"/>
      <c r="E791" s="14" t="str">
        <f>IF(OR(ISBLANK(B791),ISBLANK(D791))=FALSE,VLOOKUP(C791,'Límites CartaControl'!$A$7:$I$13,9,FALSE),"")</f>
        <v/>
      </c>
      <c r="F791" s="48"/>
      <c r="G791" s="103"/>
      <c r="H791" s="48"/>
      <c r="I791" s="75"/>
    </row>
    <row r="792" spans="1:9" x14ac:dyDescent="0.25">
      <c r="A792" s="43">
        <v>782</v>
      </c>
      <c r="B792" s="78"/>
      <c r="C792" s="48"/>
      <c r="D792" s="48"/>
      <c r="E792" s="14" t="str">
        <f>IF(OR(ISBLANK(B792),ISBLANK(D792))=FALSE,VLOOKUP(C792,'Límites CartaControl'!$A$7:$I$13,9,FALSE),"")</f>
        <v/>
      </c>
      <c r="F792" s="48"/>
      <c r="G792" s="103"/>
      <c r="H792" s="48"/>
      <c r="I792" s="75"/>
    </row>
    <row r="793" spans="1:9" x14ac:dyDescent="0.25">
      <c r="A793" s="43">
        <v>783</v>
      </c>
      <c r="B793" s="78"/>
      <c r="C793" s="48"/>
      <c r="D793" s="48"/>
      <c r="E793" s="14" t="str">
        <f>IF(OR(ISBLANK(B793),ISBLANK(D793))=FALSE,VLOOKUP(C793,'Límites CartaControl'!$A$7:$I$13,9,FALSE),"")</f>
        <v/>
      </c>
      <c r="F793" s="48"/>
      <c r="G793" s="103"/>
      <c r="H793" s="48"/>
      <c r="I793" s="75"/>
    </row>
    <row r="794" spans="1:9" x14ac:dyDescent="0.25">
      <c r="A794" s="43">
        <v>784</v>
      </c>
      <c r="B794" s="78"/>
      <c r="C794" s="48"/>
      <c r="D794" s="48"/>
      <c r="E794" s="14" t="str">
        <f>IF(OR(ISBLANK(B794),ISBLANK(D794))=FALSE,VLOOKUP(C794,'Límites CartaControl'!$A$7:$I$13,9,FALSE),"")</f>
        <v/>
      </c>
      <c r="F794" s="48"/>
      <c r="G794" s="103"/>
      <c r="H794" s="48"/>
      <c r="I794" s="75"/>
    </row>
    <row r="795" spans="1:9" x14ac:dyDescent="0.25">
      <c r="A795" s="43">
        <v>785</v>
      </c>
      <c r="B795" s="78"/>
      <c r="C795" s="48"/>
      <c r="D795" s="48"/>
      <c r="E795" s="14" t="str">
        <f>IF(OR(ISBLANK(B795),ISBLANK(D795))=FALSE,VLOOKUP(C795,'Límites CartaControl'!$A$7:$I$13,9,FALSE),"")</f>
        <v/>
      </c>
      <c r="F795" s="48"/>
      <c r="G795" s="103"/>
      <c r="H795" s="48"/>
      <c r="I795" s="75"/>
    </row>
    <row r="796" spans="1:9" x14ac:dyDescent="0.25">
      <c r="A796" s="43">
        <v>786</v>
      </c>
      <c r="B796" s="78"/>
      <c r="C796" s="48"/>
      <c r="D796" s="48"/>
      <c r="E796" s="14" t="str">
        <f>IF(OR(ISBLANK(B796),ISBLANK(D796))=FALSE,VLOOKUP(C796,'Límites CartaControl'!$A$7:$I$13,9,FALSE),"")</f>
        <v/>
      </c>
      <c r="F796" s="48"/>
      <c r="G796" s="103"/>
      <c r="H796" s="48"/>
      <c r="I796" s="75"/>
    </row>
    <row r="797" spans="1:9" x14ac:dyDescent="0.25">
      <c r="A797" s="43">
        <v>787</v>
      </c>
      <c r="B797" s="78"/>
      <c r="C797" s="48"/>
      <c r="D797" s="48"/>
      <c r="E797" s="14" t="str">
        <f>IF(OR(ISBLANK(B797),ISBLANK(D797))=FALSE,VLOOKUP(C797,'Límites CartaControl'!$A$7:$I$13,9,FALSE),"")</f>
        <v/>
      </c>
      <c r="F797" s="48"/>
      <c r="G797" s="103"/>
      <c r="H797" s="48"/>
      <c r="I797" s="75"/>
    </row>
    <row r="798" spans="1:9" x14ac:dyDescent="0.25">
      <c r="A798" s="43">
        <v>788</v>
      </c>
      <c r="B798" s="78"/>
      <c r="C798" s="48"/>
      <c r="D798" s="48"/>
      <c r="E798" s="14" t="str">
        <f>IF(OR(ISBLANK(B798),ISBLANK(D798))=FALSE,VLOOKUP(C798,'Límites CartaControl'!$A$7:$I$13,9,FALSE),"")</f>
        <v/>
      </c>
      <c r="F798" s="48"/>
      <c r="G798" s="103"/>
      <c r="H798" s="48"/>
      <c r="I798" s="75"/>
    </row>
    <row r="799" spans="1:9" x14ac:dyDescent="0.25">
      <c r="A799" s="43">
        <v>789</v>
      </c>
      <c r="B799" s="78"/>
      <c r="C799" s="48"/>
      <c r="D799" s="48"/>
      <c r="E799" s="14" t="str">
        <f>IF(OR(ISBLANK(B799),ISBLANK(D799))=FALSE,VLOOKUP(C799,'Límites CartaControl'!$A$7:$I$13,9,FALSE),"")</f>
        <v/>
      </c>
      <c r="F799" s="48"/>
      <c r="G799" s="103"/>
      <c r="H799" s="48"/>
      <c r="I799" s="75"/>
    </row>
    <row r="800" spans="1:9" x14ac:dyDescent="0.25">
      <c r="A800" s="43">
        <v>790</v>
      </c>
      <c r="B800" s="78"/>
      <c r="C800" s="48"/>
      <c r="D800" s="48"/>
      <c r="E800" s="14" t="str">
        <f>IF(OR(ISBLANK(B800),ISBLANK(D800))=FALSE,VLOOKUP(C800,'Límites CartaControl'!$A$7:$I$13,9,FALSE),"")</f>
        <v/>
      </c>
      <c r="F800" s="48"/>
      <c r="G800" s="103"/>
      <c r="H800" s="48"/>
      <c r="I800" s="75"/>
    </row>
    <row r="801" spans="1:9" x14ac:dyDescent="0.25">
      <c r="A801" s="43">
        <v>791</v>
      </c>
      <c r="B801" s="78"/>
      <c r="C801" s="48"/>
      <c r="D801" s="48"/>
      <c r="E801" s="14" t="str">
        <f>IF(OR(ISBLANK(B801),ISBLANK(D801))=FALSE,VLOOKUP(C801,'Límites CartaControl'!$A$7:$I$13,9,FALSE),"")</f>
        <v/>
      </c>
      <c r="F801" s="48"/>
      <c r="G801" s="103"/>
      <c r="H801" s="48"/>
      <c r="I801" s="75"/>
    </row>
    <row r="802" spans="1:9" x14ac:dyDescent="0.25">
      <c r="A802" s="43">
        <v>792</v>
      </c>
      <c r="B802" s="78"/>
      <c r="C802" s="48"/>
      <c r="D802" s="48"/>
      <c r="E802" s="14" t="str">
        <f>IF(OR(ISBLANK(B802),ISBLANK(D802))=FALSE,VLOOKUP(C802,'Límites CartaControl'!$A$7:$I$13,9,FALSE),"")</f>
        <v/>
      </c>
      <c r="F802" s="48"/>
      <c r="G802" s="103"/>
      <c r="H802" s="48"/>
      <c r="I802" s="75"/>
    </row>
    <row r="803" spans="1:9" x14ac:dyDescent="0.25">
      <c r="A803" s="43">
        <v>793</v>
      </c>
      <c r="B803" s="78"/>
      <c r="C803" s="48"/>
      <c r="D803" s="48"/>
      <c r="E803" s="14" t="str">
        <f>IF(OR(ISBLANK(B803),ISBLANK(D803))=FALSE,VLOOKUP(C803,'Límites CartaControl'!$A$7:$I$13,9,FALSE),"")</f>
        <v/>
      </c>
      <c r="F803" s="48"/>
      <c r="G803" s="103"/>
      <c r="H803" s="48"/>
      <c r="I803" s="75"/>
    </row>
    <row r="804" spans="1:9" x14ac:dyDescent="0.25">
      <c r="A804" s="43">
        <v>794</v>
      </c>
      <c r="B804" s="78"/>
      <c r="C804" s="48"/>
      <c r="D804" s="48"/>
      <c r="E804" s="14" t="str">
        <f>IF(OR(ISBLANK(B804),ISBLANK(D804))=FALSE,VLOOKUP(C804,'Límites CartaControl'!$A$7:$I$13,9,FALSE),"")</f>
        <v/>
      </c>
      <c r="F804" s="48"/>
      <c r="G804" s="103"/>
      <c r="H804" s="48"/>
      <c r="I804" s="75"/>
    </row>
    <row r="805" spans="1:9" x14ac:dyDescent="0.25">
      <c r="A805" s="43">
        <v>795</v>
      </c>
      <c r="B805" s="78"/>
      <c r="C805" s="48"/>
      <c r="D805" s="48"/>
      <c r="E805" s="14" t="str">
        <f>IF(OR(ISBLANK(B805),ISBLANK(D805))=FALSE,VLOOKUP(C805,'Límites CartaControl'!$A$7:$I$13,9,FALSE),"")</f>
        <v/>
      </c>
      <c r="F805" s="48"/>
      <c r="G805" s="103"/>
      <c r="H805" s="48"/>
      <c r="I805" s="75"/>
    </row>
    <row r="806" spans="1:9" x14ac:dyDescent="0.25">
      <c r="A806" s="43">
        <v>796</v>
      </c>
      <c r="B806" s="78"/>
      <c r="C806" s="48"/>
      <c r="D806" s="48"/>
      <c r="E806" s="14" t="str">
        <f>IF(OR(ISBLANK(B806),ISBLANK(D806))=FALSE,VLOOKUP(C806,'Límites CartaControl'!$A$7:$I$13,9,FALSE),"")</f>
        <v/>
      </c>
      <c r="F806" s="48"/>
      <c r="G806" s="103"/>
      <c r="H806" s="48"/>
      <c r="I806" s="75"/>
    </row>
    <row r="807" spans="1:9" x14ac:dyDescent="0.25">
      <c r="A807" s="43">
        <v>797</v>
      </c>
      <c r="B807" s="78"/>
      <c r="C807" s="48"/>
      <c r="D807" s="48"/>
      <c r="E807" s="14" t="str">
        <f>IF(OR(ISBLANK(B807),ISBLANK(D807))=FALSE,VLOOKUP(C807,'Límites CartaControl'!$A$7:$I$13,9,FALSE),"")</f>
        <v/>
      </c>
      <c r="F807" s="48"/>
      <c r="G807" s="103"/>
      <c r="H807" s="48"/>
      <c r="I807" s="75"/>
    </row>
    <row r="808" spans="1:9" x14ac:dyDescent="0.25">
      <c r="A808" s="43">
        <v>798</v>
      </c>
      <c r="B808" s="78"/>
      <c r="C808" s="48"/>
      <c r="D808" s="48"/>
      <c r="E808" s="14" t="str">
        <f>IF(OR(ISBLANK(B808),ISBLANK(D808))=FALSE,VLOOKUP(C808,'Límites CartaControl'!$A$7:$I$13,9,FALSE),"")</f>
        <v/>
      </c>
      <c r="F808" s="48"/>
      <c r="G808" s="103"/>
      <c r="H808" s="48"/>
      <c r="I808" s="75"/>
    </row>
    <row r="809" spans="1:9" x14ac:dyDescent="0.25">
      <c r="A809" s="43">
        <v>799</v>
      </c>
      <c r="B809" s="78"/>
      <c r="C809" s="48"/>
      <c r="D809" s="48"/>
      <c r="E809" s="14" t="str">
        <f>IF(OR(ISBLANK(B809),ISBLANK(D809))=FALSE,VLOOKUP(C809,'Límites CartaControl'!$A$7:$I$13,9,FALSE),"")</f>
        <v/>
      </c>
      <c r="F809" s="48"/>
      <c r="G809" s="103"/>
      <c r="H809" s="48"/>
      <c r="I809" s="75"/>
    </row>
    <row r="810" spans="1:9" x14ac:dyDescent="0.25">
      <c r="A810" s="43">
        <v>800</v>
      </c>
      <c r="B810" s="78"/>
      <c r="C810" s="48"/>
      <c r="D810" s="48"/>
      <c r="E810" s="14" t="str">
        <f>IF(OR(ISBLANK(B810),ISBLANK(D810))=FALSE,VLOOKUP(C810,'Límites CartaControl'!$A$7:$I$13,9,FALSE),"")</f>
        <v/>
      </c>
      <c r="F810" s="48"/>
      <c r="G810" s="103"/>
      <c r="H810" s="48"/>
      <c r="I810" s="75"/>
    </row>
    <row r="811" spans="1:9" x14ac:dyDescent="0.25">
      <c r="A811" s="43">
        <v>801</v>
      </c>
      <c r="B811" s="78"/>
      <c r="C811" s="48"/>
      <c r="D811" s="48"/>
      <c r="E811" s="14" t="str">
        <f>IF(OR(ISBLANK(B811),ISBLANK(D811))=FALSE,VLOOKUP(C811,'Límites CartaControl'!$A$7:$I$13,9,FALSE),"")</f>
        <v/>
      </c>
      <c r="F811" s="48"/>
      <c r="G811" s="103"/>
      <c r="H811" s="48"/>
      <c r="I811" s="75"/>
    </row>
    <row r="812" spans="1:9" x14ac:dyDescent="0.25">
      <c r="A812" s="43">
        <v>802</v>
      </c>
      <c r="B812" s="78"/>
      <c r="C812" s="48"/>
      <c r="D812" s="48"/>
      <c r="E812" s="14" t="str">
        <f>IF(OR(ISBLANK(B812),ISBLANK(D812))=FALSE,VLOOKUP(C812,'Límites CartaControl'!$A$7:$I$13,9,FALSE),"")</f>
        <v/>
      </c>
      <c r="F812" s="48"/>
      <c r="G812" s="103"/>
      <c r="H812" s="48"/>
      <c r="I812" s="75"/>
    </row>
    <row r="813" spans="1:9" x14ac:dyDescent="0.25">
      <c r="A813" s="43">
        <v>803</v>
      </c>
      <c r="B813" s="78"/>
      <c r="C813" s="48"/>
      <c r="D813" s="48"/>
      <c r="E813" s="14" t="str">
        <f>IF(OR(ISBLANK(B813),ISBLANK(D813))=FALSE,VLOOKUP(C813,'Límites CartaControl'!$A$7:$I$13,9,FALSE),"")</f>
        <v/>
      </c>
      <c r="F813" s="48"/>
      <c r="G813" s="103"/>
      <c r="H813" s="48"/>
      <c r="I813" s="75"/>
    </row>
    <row r="814" spans="1:9" x14ac:dyDescent="0.25">
      <c r="A814" s="43">
        <v>804</v>
      </c>
      <c r="B814" s="78"/>
      <c r="C814" s="48"/>
      <c r="D814" s="48"/>
      <c r="E814" s="14" t="str">
        <f>IF(OR(ISBLANK(B814),ISBLANK(D814))=FALSE,VLOOKUP(C814,'Límites CartaControl'!$A$7:$I$13,9,FALSE),"")</f>
        <v/>
      </c>
      <c r="F814" s="48"/>
      <c r="G814" s="103"/>
      <c r="H814" s="48"/>
      <c r="I814" s="75"/>
    </row>
    <row r="815" spans="1:9" x14ac:dyDescent="0.25">
      <c r="A815" s="43">
        <v>805</v>
      </c>
      <c r="B815" s="78"/>
      <c r="C815" s="48"/>
      <c r="D815" s="48"/>
      <c r="E815" s="14" t="str">
        <f>IF(OR(ISBLANK(B815),ISBLANK(D815))=FALSE,VLOOKUP(C815,'Límites CartaControl'!$A$7:$I$13,9,FALSE),"")</f>
        <v/>
      </c>
      <c r="F815" s="48"/>
      <c r="G815" s="103"/>
      <c r="H815" s="48"/>
      <c r="I815" s="75"/>
    </row>
    <row r="816" spans="1:9" x14ac:dyDescent="0.25">
      <c r="A816" s="43">
        <v>806</v>
      </c>
      <c r="B816" s="78"/>
      <c r="C816" s="48"/>
      <c r="D816" s="48"/>
      <c r="E816" s="14" t="str">
        <f>IF(OR(ISBLANK(B816),ISBLANK(D816))=FALSE,VLOOKUP(C816,'Límites CartaControl'!$A$7:$I$13,9,FALSE),"")</f>
        <v/>
      </c>
      <c r="F816" s="48"/>
      <c r="G816" s="103"/>
      <c r="H816" s="48"/>
      <c r="I816" s="75"/>
    </row>
    <row r="817" spans="1:9" x14ac:dyDescent="0.25">
      <c r="A817" s="43">
        <v>807</v>
      </c>
      <c r="B817" s="78"/>
      <c r="C817" s="48"/>
      <c r="D817" s="48"/>
      <c r="E817" s="14" t="str">
        <f>IF(OR(ISBLANK(B817),ISBLANK(D817))=FALSE,VLOOKUP(C817,'Límites CartaControl'!$A$7:$I$13,9,FALSE),"")</f>
        <v/>
      </c>
      <c r="F817" s="48"/>
      <c r="G817" s="103"/>
      <c r="H817" s="48"/>
      <c r="I817" s="75"/>
    </row>
    <row r="818" spans="1:9" x14ac:dyDescent="0.25">
      <c r="A818" s="43">
        <v>808</v>
      </c>
      <c r="B818" s="78"/>
      <c r="C818" s="48"/>
      <c r="D818" s="48"/>
      <c r="E818" s="14" t="str">
        <f>IF(OR(ISBLANK(B818),ISBLANK(D818))=FALSE,VLOOKUP(C818,'Límites CartaControl'!$A$7:$I$13,9,FALSE),"")</f>
        <v/>
      </c>
      <c r="F818" s="48"/>
      <c r="G818" s="103"/>
      <c r="H818" s="48"/>
      <c r="I818" s="75"/>
    </row>
    <row r="819" spans="1:9" x14ac:dyDescent="0.25">
      <c r="A819" s="43">
        <v>809</v>
      </c>
      <c r="B819" s="78"/>
      <c r="C819" s="48"/>
      <c r="D819" s="48"/>
      <c r="E819" s="14" t="str">
        <f>IF(OR(ISBLANK(B819),ISBLANK(D819))=FALSE,VLOOKUP(C819,'Límites CartaControl'!$A$7:$I$13,9,FALSE),"")</f>
        <v/>
      </c>
      <c r="F819" s="48"/>
      <c r="G819" s="103"/>
      <c r="H819" s="48"/>
      <c r="I819" s="75"/>
    </row>
    <row r="820" spans="1:9" x14ac:dyDescent="0.25">
      <c r="A820" s="43">
        <v>810</v>
      </c>
      <c r="B820" s="78"/>
      <c r="C820" s="48"/>
      <c r="D820" s="48"/>
      <c r="E820" s="14" t="str">
        <f>IF(OR(ISBLANK(B820),ISBLANK(D820))=FALSE,VLOOKUP(C820,'Límites CartaControl'!$A$7:$I$13,9,FALSE),"")</f>
        <v/>
      </c>
      <c r="F820" s="48"/>
      <c r="G820" s="103"/>
      <c r="H820" s="48"/>
      <c r="I820" s="75"/>
    </row>
    <row r="821" spans="1:9" x14ac:dyDescent="0.25">
      <c r="A821" s="43">
        <v>811</v>
      </c>
      <c r="B821" s="78"/>
      <c r="C821" s="48"/>
      <c r="D821" s="48"/>
      <c r="E821" s="14" t="str">
        <f>IF(OR(ISBLANK(B821),ISBLANK(D821))=FALSE,VLOOKUP(C821,'Límites CartaControl'!$A$7:$I$13,9,FALSE),"")</f>
        <v/>
      </c>
      <c r="F821" s="48"/>
      <c r="G821" s="103"/>
      <c r="H821" s="48"/>
      <c r="I821" s="75"/>
    </row>
    <row r="822" spans="1:9" x14ac:dyDescent="0.25">
      <c r="A822" s="43">
        <v>812</v>
      </c>
      <c r="B822" s="78"/>
      <c r="C822" s="48"/>
      <c r="D822" s="48"/>
      <c r="E822" s="14" t="str">
        <f>IF(OR(ISBLANK(B822),ISBLANK(D822))=FALSE,VLOOKUP(C822,'Límites CartaControl'!$A$7:$I$13,9,FALSE),"")</f>
        <v/>
      </c>
      <c r="F822" s="48"/>
      <c r="G822" s="103"/>
      <c r="H822" s="48"/>
      <c r="I822" s="75"/>
    </row>
    <row r="823" spans="1:9" x14ac:dyDescent="0.25">
      <c r="A823" s="43">
        <v>813</v>
      </c>
      <c r="B823" s="78"/>
      <c r="C823" s="48"/>
      <c r="D823" s="48"/>
      <c r="E823" s="14" t="str">
        <f>IF(OR(ISBLANK(B823),ISBLANK(D823))=FALSE,VLOOKUP(C823,'Límites CartaControl'!$A$7:$I$13,9,FALSE),"")</f>
        <v/>
      </c>
      <c r="F823" s="48"/>
      <c r="G823" s="103"/>
      <c r="H823" s="48"/>
      <c r="I823" s="75"/>
    </row>
    <row r="824" spans="1:9" x14ac:dyDescent="0.25">
      <c r="A824" s="43">
        <v>814</v>
      </c>
      <c r="B824" s="78"/>
      <c r="C824" s="48"/>
      <c r="D824" s="48"/>
      <c r="E824" s="14" t="str">
        <f>IF(OR(ISBLANK(B824),ISBLANK(D824))=FALSE,VLOOKUP(C824,'Límites CartaControl'!$A$7:$I$13,9,FALSE),"")</f>
        <v/>
      </c>
      <c r="F824" s="48"/>
      <c r="G824" s="103"/>
      <c r="H824" s="48"/>
      <c r="I824" s="75"/>
    </row>
    <row r="825" spans="1:9" x14ac:dyDescent="0.25">
      <c r="A825" s="43">
        <v>815</v>
      </c>
      <c r="B825" s="78"/>
      <c r="C825" s="48"/>
      <c r="D825" s="48"/>
      <c r="E825" s="14" t="str">
        <f>IF(OR(ISBLANK(B825),ISBLANK(D825))=FALSE,VLOOKUP(C825,'Límites CartaControl'!$A$7:$I$13,9,FALSE),"")</f>
        <v/>
      </c>
      <c r="F825" s="48"/>
      <c r="G825" s="103"/>
      <c r="H825" s="48"/>
      <c r="I825" s="75"/>
    </row>
    <row r="826" spans="1:9" x14ac:dyDescent="0.25">
      <c r="A826" s="43">
        <v>816</v>
      </c>
      <c r="B826" s="78"/>
      <c r="C826" s="48"/>
      <c r="D826" s="48"/>
      <c r="E826" s="14" t="str">
        <f>IF(OR(ISBLANK(B826),ISBLANK(D826))=FALSE,VLOOKUP(C826,'Límites CartaControl'!$A$7:$I$13,9,FALSE),"")</f>
        <v/>
      </c>
      <c r="F826" s="48"/>
      <c r="G826" s="103"/>
      <c r="H826" s="48"/>
      <c r="I826" s="75"/>
    </row>
    <row r="827" spans="1:9" x14ac:dyDescent="0.25">
      <c r="A827" s="43">
        <v>817</v>
      </c>
      <c r="B827" s="78"/>
      <c r="C827" s="48"/>
      <c r="D827" s="48"/>
      <c r="E827" s="14" t="str">
        <f>IF(OR(ISBLANK(B827),ISBLANK(D827))=FALSE,VLOOKUP(C827,'Límites CartaControl'!$A$7:$I$13,9,FALSE),"")</f>
        <v/>
      </c>
      <c r="F827" s="48"/>
      <c r="G827" s="103"/>
      <c r="H827" s="48"/>
      <c r="I827" s="75"/>
    </row>
    <row r="828" spans="1:9" x14ac:dyDescent="0.25">
      <c r="A828" s="43">
        <v>818</v>
      </c>
      <c r="B828" s="78"/>
      <c r="C828" s="48"/>
      <c r="D828" s="48"/>
      <c r="E828" s="14" t="str">
        <f>IF(OR(ISBLANK(B828),ISBLANK(D828))=FALSE,VLOOKUP(C828,'Límites CartaControl'!$A$7:$I$13,9,FALSE),"")</f>
        <v/>
      </c>
      <c r="F828" s="48"/>
      <c r="G828" s="103"/>
      <c r="H828" s="48"/>
      <c r="I828" s="75"/>
    </row>
    <row r="829" spans="1:9" x14ac:dyDescent="0.25">
      <c r="A829" s="43">
        <v>819</v>
      </c>
      <c r="B829" s="78"/>
      <c r="C829" s="48"/>
      <c r="D829" s="48"/>
      <c r="E829" s="14" t="str">
        <f>IF(OR(ISBLANK(B829),ISBLANK(D829))=FALSE,VLOOKUP(C829,'Límites CartaControl'!$A$7:$I$13,9,FALSE),"")</f>
        <v/>
      </c>
      <c r="F829" s="48"/>
      <c r="G829" s="103"/>
      <c r="H829" s="48"/>
      <c r="I829" s="75"/>
    </row>
    <row r="830" spans="1:9" x14ac:dyDescent="0.25">
      <c r="A830" s="43">
        <v>820</v>
      </c>
      <c r="B830" s="78"/>
      <c r="C830" s="48"/>
      <c r="D830" s="48"/>
      <c r="E830" s="14" t="str">
        <f>IF(OR(ISBLANK(B830),ISBLANK(D830))=FALSE,VLOOKUP(C830,'Límites CartaControl'!$A$7:$I$13,9,FALSE),"")</f>
        <v/>
      </c>
      <c r="F830" s="48"/>
      <c r="G830" s="103"/>
      <c r="H830" s="48"/>
      <c r="I830" s="75"/>
    </row>
    <row r="831" spans="1:9" x14ac:dyDescent="0.25">
      <c r="A831" s="43">
        <v>821</v>
      </c>
      <c r="B831" s="78"/>
      <c r="C831" s="48"/>
      <c r="D831" s="48"/>
      <c r="E831" s="14" t="str">
        <f>IF(OR(ISBLANK(B831),ISBLANK(D831))=FALSE,VLOOKUP(C831,'Límites CartaControl'!$A$7:$I$13,9,FALSE),"")</f>
        <v/>
      </c>
      <c r="F831" s="48"/>
      <c r="G831" s="103"/>
      <c r="H831" s="48"/>
      <c r="I831" s="75"/>
    </row>
    <row r="832" spans="1:9" x14ac:dyDescent="0.25">
      <c r="A832" s="43">
        <v>822</v>
      </c>
      <c r="B832" s="78"/>
      <c r="C832" s="48"/>
      <c r="D832" s="48"/>
      <c r="E832" s="14" t="str">
        <f>IF(OR(ISBLANK(B832),ISBLANK(D832))=FALSE,VLOOKUP(C832,'Límites CartaControl'!$A$7:$I$13,9,FALSE),"")</f>
        <v/>
      </c>
      <c r="F832" s="48"/>
      <c r="G832" s="103"/>
      <c r="H832" s="48"/>
      <c r="I832" s="75"/>
    </row>
    <row r="833" spans="1:9" x14ac:dyDescent="0.25">
      <c r="A833" s="43">
        <v>823</v>
      </c>
      <c r="B833" s="78"/>
      <c r="C833" s="48"/>
      <c r="D833" s="48"/>
      <c r="E833" s="14" t="str">
        <f>IF(OR(ISBLANK(B833),ISBLANK(D833))=FALSE,VLOOKUP(C833,'Límites CartaControl'!$A$7:$I$13,9,FALSE),"")</f>
        <v/>
      </c>
      <c r="F833" s="48"/>
      <c r="G833" s="103"/>
      <c r="H833" s="48"/>
      <c r="I833" s="75"/>
    </row>
    <row r="834" spans="1:9" x14ac:dyDescent="0.25">
      <c r="A834" s="43">
        <v>824</v>
      </c>
      <c r="B834" s="78"/>
      <c r="C834" s="48"/>
      <c r="D834" s="48"/>
      <c r="E834" s="14" t="str">
        <f>IF(OR(ISBLANK(B834),ISBLANK(D834))=FALSE,VLOOKUP(C834,'Límites CartaControl'!$A$7:$I$13,9,FALSE),"")</f>
        <v/>
      </c>
      <c r="F834" s="48"/>
      <c r="G834" s="103"/>
      <c r="H834" s="48"/>
      <c r="I834" s="75"/>
    </row>
    <row r="835" spans="1:9" x14ac:dyDescent="0.25">
      <c r="A835" s="43">
        <v>825</v>
      </c>
      <c r="B835" s="78"/>
      <c r="C835" s="48"/>
      <c r="D835" s="48"/>
      <c r="E835" s="14" t="str">
        <f>IF(OR(ISBLANK(B835),ISBLANK(D835))=FALSE,VLOOKUP(C835,'Límites CartaControl'!$A$7:$I$13,9,FALSE),"")</f>
        <v/>
      </c>
      <c r="F835" s="48"/>
      <c r="G835" s="103"/>
      <c r="H835" s="48"/>
      <c r="I835" s="75"/>
    </row>
    <row r="836" spans="1:9" x14ac:dyDescent="0.25">
      <c r="A836" s="43">
        <v>826</v>
      </c>
      <c r="B836" s="78"/>
      <c r="C836" s="48"/>
      <c r="D836" s="48"/>
      <c r="E836" s="14" t="str">
        <f>IF(OR(ISBLANK(B836),ISBLANK(D836))=FALSE,VLOOKUP(C836,'Límites CartaControl'!$A$7:$I$13,9,FALSE),"")</f>
        <v/>
      </c>
      <c r="F836" s="48"/>
      <c r="G836" s="103"/>
      <c r="H836" s="48"/>
      <c r="I836" s="75"/>
    </row>
    <row r="837" spans="1:9" x14ac:dyDescent="0.25">
      <c r="A837" s="43">
        <v>827</v>
      </c>
      <c r="B837" s="78"/>
      <c r="C837" s="48"/>
      <c r="D837" s="48"/>
      <c r="E837" s="14" t="str">
        <f>IF(OR(ISBLANK(B837),ISBLANK(D837))=FALSE,VLOOKUP(C837,'Límites CartaControl'!$A$7:$I$13,9,FALSE),"")</f>
        <v/>
      </c>
      <c r="F837" s="48"/>
      <c r="G837" s="103"/>
      <c r="H837" s="48"/>
      <c r="I837" s="75"/>
    </row>
    <row r="838" spans="1:9" x14ac:dyDescent="0.25">
      <c r="A838" s="43">
        <v>828</v>
      </c>
      <c r="B838" s="78"/>
      <c r="C838" s="48"/>
      <c r="D838" s="48"/>
      <c r="E838" s="14" t="str">
        <f>IF(OR(ISBLANK(B838),ISBLANK(D838))=FALSE,VLOOKUP(C838,'Límites CartaControl'!$A$7:$I$13,9,FALSE),"")</f>
        <v/>
      </c>
      <c r="F838" s="48"/>
      <c r="G838" s="103"/>
      <c r="H838" s="48"/>
      <c r="I838" s="75"/>
    </row>
    <row r="839" spans="1:9" x14ac:dyDescent="0.25">
      <c r="A839" s="43">
        <v>829</v>
      </c>
      <c r="B839" s="78"/>
      <c r="C839" s="48"/>
      <c r="D839" s="48"/>
      <c r="E839" s="14" t="str">
        <f>IF(OR(ISBLANK(B839),ISBLANK(D839))=FALSE,VLOOKUP(C839,'Límites CartaControl'!$A$7:$I$13,9,FALSE),"")</f>
        <v/>
      </c>
      <c r="F839" s="48"/>
      <c r="G839" s="103"/>
      <c r="H839" s="48"/>
      <c r="I839" s="75"/>
    </row>
    <row r="840" spans="1:9" x14ac:dyDescent="0.25">
      <c r="A840" s="43">
        <v>830</v>
      </c>
      <c r="B840" s="78"/>
      <c r="C840" s="48"/>
      <c r="D840" s="48"/>
      <c r="E840" s="14" t="str">
        <f>IF(OR(ISBLANK(B840),ISBLANK(D840))=FALSE,VLOOKUP(C840,'Límites CartaControl'!$A$7:$I$13,9,FALSE),"")</f>
        <v/>
      </c>
      <c r="F840" s="48"/>
      <c r="G840" s="103"/>
      <c r="H840" s="48"/>
      <c r="I840" s="75"/>
    </row>
    <row r="841" spans="1:9" x14ac:dyDescent="0.25">
      <c r="A841" s="43">
        <v>831</v>
      </c>
      <c r="B841" s="78"/>
      <c r="C841" s="48"/>
      <c r="D841" s="48"/>
      <c r="E841" s="14" t="str">
        <f>IF(OR(ISBLANK(B841),ISBLANK(D841))=FALSE,VLOOKUP(C841,'Límites CartaControl'!$A$7:$I$13,9,FALSE),"")</f>
        <v/>
      </c>
      <c r="F841" s="48"/>
      <c r="G841" s="103"/>
      <c r="H841" s="48"/>
      <c r="I841" s="75"/>
    </row>
    <row r="842" spans="1:9" x14ac:dyDescent="0.25">
      <c r="A842" s="43">
        <v>832</v>
      </c>
      <c r="B842" s="78"/>
      <c r="C842" s="48"/>
      <c r="D842" s="48"/>
      <c r="E842" s="14" t="str">
        <f>IF(OR(ISBLANK(B842),ISBLANK(D842))=FALSE,VLOOKUP(C842,'Límites CartaControl'!$A$7:$I$13,9,FALSE),"")</f>
        <v/>
      </c>
      <c r="F842" s="48"/>
      <c r="G842" s="103"/>
      <c r="H842" s="48"/>
      <c r="I842" s="75"/>
    </row>
    <row r="843" spans="1:9" x14ac:dyDescent="0.25">
      <c r="A843" s="43">
        <v>833</v>
      </c>
      <c r="B843" s="78"/>
      <c r="C843" s="48"/>
      <c r="D843" s="48"/>
      <c r="E843" s="14" t="str">
        <f>IF(OR(ISBLANK(B843),ISBLANK(D843))=FALSE,VLOOKUP(C843,'Límites CartaControl'!$A$7:$I$13,9,FALSE),"")</f>
        <v/>
      </c>
      <c r="F843" s="48"/>
      <c r="G843" s="103"/>
      <c r="H843" s="48"/>
      <c r="I843" s="75"/>
    </row>
    <row r="844" spans="1:9" x14ac:dyDescent="0.25">
      <c r="A844" s="43">
        <v>834</v>
      </c>
      <c r="B844" s="78"/>
      <c r="C844" s="48"/>
      <c r="D844" s="48"/>
      <c r="E844" s="14" t="str">
        <f>IF(OR(ISBLANK(B844),ISBLANK(D844))=FALSE,VLOOKUP(C844,'Límites CartaControl'!$A$7:$I$13,9,FALSE),"")</f>
        <v/>
      </c>
      <c r="F844" s="48"/>
      <c r="G844" s="103"/>
      <c r="H844" s="48"/>
      <c r="I844" s="75"/>
    </row>
    <row r="845" spans="1:9" x14ac:dyDescent="0.25">
      <c r="A845" s="43">
        <v>835</v>
      </c>
      <c r="B845" s="78"/>
      <c r="C845" s="48"/>
      <c r="D845" s="48"/>
      <c r="E845" s="14" t="str">
        <f>IF(OR(ISBLANK(B845),ISBLANK(D845))=FALSE,VLOOKUP(C845,'Límites CartaControl'!$A$7:$I$13,9,FALSE),"")</f>
        <v/>
      </c>
      <c r="F845" s="48"/>
      <c r="G845" s="103"/>
      <c r="H845" s="48"/>
      <c r="I845" s="75"/>
    </row>
    <row r="846" spans="1:9" x14ac:dyDescent="0.25">
      <c r="A846" s="43">
        <v>836</v>
      </c>
      <c r="B846" s="78"/>
      <c r="C846" s="48"/>
      <c r="D846" s="48"/>
      <c r="E846" s="14" t="str">
        <f>IF(OR(ISBLANK(B846),ISBLANK(D846))=FALSE,VLOOKUP(C846,'Límites CartaControl'!$A$7:$I$13,9,FALSE),"")</f>
        <v/>
      </c>
      <c r="F846" s="48"/>
      <c r="G846" s="103"/>
      <c r="H846" s="48"/>
      <c r="I846" s="75"/>
    </row>
    <row r="847" spans="1:9" x14ac:dyDescent="0.25">
      <c r="A847" s="43">
        <v>837</v>
      </c>
      <c r="B847" s="78"/>
      <c r="C847" s="48"/>
      <c r="D847" s="48"/>
      <c r="E847" s="14" t="str">
        <f>IF(OR(ISBLANK(B847),ISBLANK(D847))=FALSE,VLOOKUP(C847,'Límites CartaControl'!$A$7:$I$13,9,FALSE),"")</f>
        <v/>
      </c>
      <c r="F847" s="48"/>
      <c r="G847" s="103"/>
      <c r="H847" s="48"/>
      <c r="I847" s="75"/>
    </row>
    <row r="848" spans="1:9" x14ac:dyDescent="0.25">
      <c r="A848" s="43">
        <v>838</v>
      </c>
      <c r="B848" s="78"/>
      <c r="C848" s="48"/>
      <c r="D848" s="48"/>
      <c r="E848" s="14" t="str">
        <f>IF(OR(ISBLANK(B848),ISBLANK(D848))=FALSE,VLOOKUP(C848,'Límites CartaControl'!$A$7:$I$13,9,FALSE),"")</f>
        <v/>
      </c>
      <c r="F848" s="48"/>
      <c r="G848" s="103"/>
      <c r="H848" s="48"/>
      <c r="I848" s="75"/>
    </row>
    <row r="849" spans="1:9" x14ac:dyDescent="0.25">
      <c r="A849" s="43">
        <v>839</v>
      </c>
      <c r="B849" s="78"/>
      <c r="C849" s="48"/>
      <c r="D849" s="48"/>
      <c r="E849" s="14" t="str">
        <f>IF(OR(ISBLANK(B849),ISBLANK(D849))=FALSE,VLOOKUP(C849,'Límites CartaControl'!$A$7:$I$13,9,FALSE),"")</f>
        <v/>
      </c>
      <c r="F849" s="48"/>
      <c r="G849" s="103"/>
      <c r="H849" s="48"/>
      <c r="I849" s="75"/>
    </row>
    <row r="850" spans="1:9" x14ac:dyDescent="0.25">
      <c r="A850" s="43">
        <v>840</v>
      </c>
      <c r="B850" s="78"/>
      <c r="C850" s="48"/>
      <c r="D850" s="48"/>
      <c r="E850" s="14" t="str">
        <f>IF(OR(ISBLANK(B850),ISBLANK(D850))=FALSE,VLOOKUP(C850,'Límites CartaControl'!$A$7:$I$13,9,FALSE),"")</f>
        <v/>
      </c>
      <c r="F850" s="48"/>
      <c r="G850" s="103"/>
      <c r="H850" s="48"/>
      <c r="I850" s="75"/>
    </row>
    <row r="851" spans="1:9" x14ac:dyDescent="0.25">
      <c r="A851" s="43">
        <v>841</v>
      </c>
      <c r="B851" s="78"/>
      <c r="C851" s="48"/>
      <c r="D851" s="48"/>
      <c r="E851" s="14" t="str">
        <f>IF(OR(ISBLANK(B851),ISBLANK(D851))=FALSE,VLOOKUP(C851,'Límites CartaControl'!$A$7:$I$13,9,FALSE),"")</f>
        <v/>
      </c>
      <c r="F851" s="48"/>
      <c r="G851" s="103"/>
      <c r="H851" s="48"/>
      <c r="I851" s="75"/>
    </row>
    <row r="852" spans="1:9" x14ac:dyDescent="0.25">
      <c r="A852" s="43">
        <v>842</v>
      </c>
      <c r="B852" s="78"/>
      <c r="C852" s="48"/>
      <c r="D852" s="48"/>
      <c r="E852" s="14" t="str">
        <f>IF(OR(ISBLANK(B852),ISBLANK(D852))=FALSE,VLOOKUP(C852,'Límites CartaControl'!$A$7:$I$13,9,FALSE),"")</f>
        <v/>
      </c>
      <c r="F852" s="48"/>
      <c r="G852" s="103"/>
      <c r="H852" s="48"/>
      <c r="I852" s="75"/>
    </row>
    <row r="853" spans="1:9" x14ac:dyDescent="0.25">
      <c r="A853" s="43">
        <v>843</v>
      </c>
      <c r="B853" s="78"/>
      <c r="C853" s="48"/>
      <c r="D853" s="48"/>
      <c r="E853" s="14" t="str">
        <f>IF(OR(ISBLANK(B853),ISBLANK(D853))=FALSE,VLOOKUP(C853,'Límites CartaControl'!$A$7:$I$13,9,FALSE),"")</f>
        <v/>
      </c>
      <c r="F853" s="48"/>
      <c r="G853" s="103"/>
      <c r="H853" s="48"/>
      <c r="I853" s="75"/>
    </row>
    <row r="854" spans="1:9" x14ac:dyDescent="0.25">
      <c r="A854" s="43">
        <v>844</v>
      </c>
      <c r="B854" s="78"/>
      <c r="C854" s="48"/>
      <c r="D854" s="48"/>
      <c r="E854" s="14" t="str">
        <f>IF(OR(ISBLANK(B854),ISBLANK(D854))=FALSE,VLOOKUP(C854,'Límites CartaControl'!$A$7:$I$13,9,FALSE),"")</f>
        <v/>
      </c>
      <c r="F854" s="48"/>
      <c r="G854" s="103"/>
      <c r="H854" s="48"/>
      <c r="I854" s="75"/>
    </row>
    <row r="855" spans="1:9" x14ac:dyDescent="0.25">
      <c r="A855" s="43">
        <v>845</v>
      </c>
      <c r="B855" s="78"/>
      <c r="C855" s="48"/>
      <c r="D855" s="48"/>
      <c r="E855" s="14" t="str">
        <f>IF(OR(ISBLANK(B855),ISBLANK(D855))=FALSE,VLOOKUP(C855,'Límites CartaControl'!$A$7:$I$13,9,FALSE),"")</f>
        <v/>
      </c>
      <c r="F855" s="48"/>
      <c r="G855" s="103"/>
      <c r="H855" s="48"/>
      <c r="I855" s="75"/>
    </row>
    <row r="856" spans="1:9" x14ac:dyDescent="0.25">
      <c r="A856" s="43">
        <v>846</v>
      </c>
      <c r="B856" s="78"/>
      <c r="C856" s="48"/>
      <c r="D856" s="48"/>
      <c r="E856" s="14" t="str">
        <f>IF(OR(ISBLANK(B856),ISBLANK(D856))=FALSE,VLOOKUP(C856,'Límites CartaControl'!$A$7:$I$13,9,FALSE),"")</f>
        <v/>
      </c>
      <c r="F856" s="48"/>
      <c r="G856" s="103"/>
      <c r="H856" s="48"/>
      <c r="I856" s="75"/>
    </row>
    <row r="857" spans="1:9" x14ac:dyDescent="0.25">
      <c r="A857" s="43">
        <v>847</v>
      </c>
      <c r="B857" s="78"/>
      <c r="C857" s="48"/>
      <c r="D857" s="48"/>
      <c r="E857" s="14" t="str">
        <f>IF(OR(ISBLANK(B857),ISBLANK(D857))=FALSE,VLOOKUP(C857,'Límites CartaControl'!$A$7:$I$13,9,FALSE),"")</f>
        <v/>
      </c>
      <c r="F857" s="48"/>
      <c r="G857" s="103"/>
      <c r="H857" s="48"/>
      <c r="I857" s="75"/>
    </row>
    <row r="858" spans="1:9" x14ac:dyDescent="0.25">
      <c r="A858" s="43">
        <v>848</v>
      </c>
      <c r="B858" s="78"/>
      <c r="C858" s="48"/>
      <c r="D858" s="48"/>
      <c r="E858" s="14" t="str">
        <f>IF(OR(ISBLANK(B858),ISBLANK(D858))=FALSE,VLOOKUP(C858,'Límites CartaControl'!$A$7:$I$13,9,FALSE),"")</f>
        <v/>
      </c>
      <c r="F858" s="48"/>
      <c r="G858" s="103"/>
      <c r="H858" s="48"/>
      <c r="I858" s="75"/>
    </row>
    <row r="859" spans="1:9" x14ac:dyDescent="0.25">
      <c r="A859" s="43">
        <v>849</v>
      </c>
      <c r="B859" s="78"/>
      <c r="C859" s="48"/>
      <c r="D859" s="48"/>
      <c r="E859" s="14" t="str">
        <f>IF(OR(ISBLANK(B859),ISBLANK(D859))=FALSE,VLOOKUP(C859,'Límites CartaControl'!$A$7:$I$13,9,FALSE),"")</f>
        <v/>
      </c>
      <c r="F859" s="48"/>
      <c r="G859" s="103"/>
      <c r="H859" s="48"/>
      <c r="I859" s="75"/>
    </row>
    <row r="860" spans="1:9" x14ac:dyDescent="0.25">
      <c r="A860" s="43">
        <v>850</v>
      </c>
      <c r="B860" s="78"/>
      <c r="C860" s="48"/>
      <c r="D860" s="48"/>
      <c r="E860" s="14" t="str">
        <f>IF(OR(ISBLANK(B860),ISBLANK(D860))=FALSE,VLOOKUP(C860,'Límites CartaControl'!$A$7:$I$13,9,FALSE),"")</f>
        <v/>
      </c>
      <c r="F860" s="48"/>
      <c r="G860" s="103"/>
      <c r="H860" s="48"/>
      <c r="I860" s="75"/>
    </row>
    <row r="861" spans="1:9" x14ac:dyDescent="0.25">
      <c r="A861" s="43">
        <v>851</v>
      </c>
      <c r="B861" s="78"/>
      <c r="C861" s="48"/>
      <c r="D861" s="48"/>
      <c r="E861" s="14" t="str">
        <f>IF(OR(ISBLANK(B861),ISBLANK(D861))=FALSE,VLOOKUP(C861,'Límites CartaControl'!$A$7:$I$13,9,FALSE),"")</f>
        <v/>
      </c>
      <c r="F861" s="48"/>
      <c r="G861" s="103"/>
      <c r="H861" s="48"/>
      <c r="I861" s="75"/>
    </row>
    <row r="862" spans="1:9" x14ac:dyDescent="0.25">
      <c r="A862" s="43">
        <v>852</v>
      </c>
      <c r="B862" s="78"/>
      <c r="C862" s="48"/>
      <c r="D862" s="48"/>
      <c r="E862" s="14" t="str">
        <f>IF(OR(ISBLANK(B862),ISBLANK(D862))=FALSE,VLOOKUP(C862,'Límites CartaControl'!$A$7:$I$13,9,FALSE),"")</f>
        <v/>
      </c>
      <c r="F862" s="48"/>
      <c r="G862" s="103"/>
      <c r="H862" s="48"/>
      <c r="I862" s="75"/>
    </row>
    <row r="863" spans="1:9" x14ac:dyDescent="0.25">
      <c r="A863" s="43">
        <v>853</v>
      </c>
      <c r="B863" s="78"/>
      <c r="C863" s="48"/>
      <c r="D863" s="48"/>
      <c r="E863" s="14" t="str">
        <f>IF(OR(ISBLANK(B863),ISBLANK(D863))=FALSE,VLOOKUP(C863,'Límites CartaControl'!$A$7:$I$13,9,FALSE),"")</f>
        <v/>
      </c>
      <c r="F863" s="48"/>
      <c r="G863" s="103"/>
      <c r="H863" s="48"/>
      <c r="I863" s="75"/>
    </row>
    <row r="864" spans="1:9" x14ac:dyDescent="0.25">
      <c r="A864" s="43">
        <v>854</v>
      </c>
      <c r="B864" s="78"/>
      <c r="C864" s="48"/>
      <c r="D864" s="48"/>
      <c r="E864" s="14" t="str">
        <f>IF(OR(ISBLANK(B864),ISBLANK(D864))=FALSE,VLOOKUP(C864,'Límites CartaControl'!$A$7:$I$13,9,FALSE),"")</f>
        <v/>
      </c>
      <c r="F864" s="48"/>
      <c r="G864" s="103"/>
      <c r="H864" s="48"/>
      <c r="I864" s="75"/>
    </row>
    <row r="865" spans="1:9" x14ac:dyDescent="0.25">
      <c r="A865" s="43">
        <v>855</v>
      </c>
      <c r="B865" s="78"/>
      <c r="C865" s="48"/>
      <c r="D865" s="48"/>
      <c r="E865" s="14" t="str">
        <f>IF(OR(ISBLANK(B865),ISBLANK(D865))=FALSE,VLOOKUP(C865,'Límites CartaControl'!$A$7:$I$13,9,FALSE),"")</f>
        <v/>
      </c>
      <c r="F865" s="48"/>
      <c r="G865" s="103"/>
      <c r="H865" s="48"/>
      <c r="I865" s="75"/>
    </row>
    <row r="866" spans="1:9" x14ac:dyDescent="0.25">
      <c r="A866" s="43">
        <v>856</v>
      </c>
      <c r="B866" s="78"/>
      <c r="C866" s="48"/>
      <c r="D866" s="48"/>
      <c r="E866" s="14" t="str">
        <f>IF(OR(ISBLANK(B866),ISBLANK(D866))=FALSE,VLOOKUP(C866,'Límites CartaControl'!$A$7:$I$13,9,FALSE),"")</f>
        <v/>
      </c>
      <c r="F866" s="48"/>
      <c r="G866" s="103"/>
      <c r="H866" s="48"/>
      <c r="I866" s="75"/>
    </row>
    <row r="867" spans="1:9" x14ac:dyDescent="0.25">
      <c r="A867" s="43">
        <v>857</v>
      </c>
      <c r="B867" s="78"/>
      <c r="C867" s="48"/>
      <c r="D867" s="48"/>
      <c r="E867" s="14" t="str">
        <f>IF(OR(ISBLANK(B867),ISBLANK(D867))=FALSE,VLOOKUP(C867,'Límites CartaControl'!$A$7:$I$13,9,FALSE),"")</f>
        <v/>
      </c>
      <c r="F867" s="48"/>
      <c r="G867" s="103"/>
      <c r="H867" s="48"/>
      <c r="I867" s="75"/>
    </row>
    <row r="868" spans="1:9" x14ac:dyDescent="0.25">
      <c r="A868" s="43">
        <v>858</v>
      </c>
      <c r="B868" s="78"/>
      <c r="C868" s="48"/>
      <c r="D868" s="48"/>
      <c r="E868" s="14" t="str">
        <f>IF(OR(ISBLANK(B868),ISBLANK(D868))=FALSE,VLOOKUP(C868,'Límites CartaControl'!$A$7:$I$13,9,FALSE),"")</f>
        <v/>
      </c>
      <c r="F868" s="48"/>
      <c r="G868" s="103"/>
      <c r="H868" s="48"/>
      <c r="I868" s="75"/>
    </row>
    <row r="869" spans="1:9" x14ac:dyDescent="0.25">
      <c r="A869" s="43">
        <v>859</v>
      </c>
      <c r="B869" s="78"/>
      <c r="C869" s="48"/>
      <c r="D869" s="48"/>
      <c r="E869" s="14" t="str">
        <f>IF(OR(ISBLANK(B869),ISBLANK(D869))=FALSE,VLOOKUP(C869,'Límites CartaControl'!$A$7:$I$13,9,FALSE),"")</f>
        <v/>
      </c>
      <c r="F869" s="48"/>
      <c r="G869" s="103"/>
      <c r="H869" s="48"/>
      <c r="I869" s="75"/>
    </row>
    <row r="870" spans="1:9" x14ac:dyDescent="0.25">
      <c r="A870" s="43">
        <v>860</v>
      </c>
      <c r="B870" s="78"/>
      <c r="C870" s="48"/>
      <c r="D870" s="48"/>
      <c r="E870" s="14" t="str">
        <f>IF(OR(ISBLANK(B870),ISBLANK(D870))=FALSE,VLOOKUP(C870,'Límites CartaControl'!$A$7:$I$13,9,FALSE),"")</f>
        <v/>
      </c>
      <c r="F870" s="48"/>
      <c r="G870" s="103"/>
      <c r="H870" s="48"/>
      <c r="I870" s="75"/>
    </row>
    <row r="871" spans="1:9" x14ac:dyDescent="0.25">
      <c r="A871" s="43">
        <v>861</v>
      </c>
      <c r="B871" s="78"/>
      <c r="C871" s="48"/>
      <c r="D871" s="48"/>
      <c r="E871" s="14" t="str">
        <f>IF(OR(ISBLANK(B871),ISBLANK(D871))=FALSE,VLOOKUP(C871,'Límites CartaControl'!$A$7:$I$13,9,FALSE),"")</f>
        <v/>
      </c>
      <c r="F871" s="48"/>
      <c r="G871" s="103"/>
      <c r="H871" s="48"/>
      <c r="I871" s="75"/>
    </row>
    <row r="872" spans="1:9" x14ac:dyDescent="0.25">
      <c r="A872" s="43">
        <v>862</v>
      </c>
      <c r="B872" s="78"/>
      <c r="C872" s="48"/>
      <c r="D872" s="48"/>
      <c r="E872" s="14" t="str">
        <f>IF(OR(ISBLANK(B872),ISBLANK(D872))=FALSE,VLOOKUP(C872,'Límites CartaControl'!$A$7:$I$13,9,FALSE),"")</f>
        <v/>
      </c>
      <c r="F872" s="48"/>
      <c r="G872" s="103"/>
      <c r="H872" s="48"/>
      <c r="I872" s="75"/>
    </row>
    <row r="873" spans="1:9" x14ac:dyDescent="0.25">
      <c r="A873" s="43">
        <v>863</v>
      </c>
      <c r="B873" s="78"/>
      <c r="C873" s="48"/>
      <c r="D873" s="48"/>
      <c r="E873" s="14" t="str">
        <f>IF(OR(ISBLANK(B873),ISBLANK(D873))=FALSE,VLOOKUP(C873,'Límites CartaControl'!$A$7:$I$13,9,FALSE),"")</f>
        <v/>
      </c>
      <c r="F873" s="48"/>
      <c r="G873" s="103"/>
      <c r="H873" s="48"/>
      <c r="I873" s="75"/>
    </row>
    <row r="874" spans="1:9" x14ac:dyDescent="0.25">
      <c r="A874" s="43">
        <v>864</v>
      </c>
      <c r="B874" s="78"/>
      <c r="C874" s="48"/>
      <c r="D874" s="48"/>
      <c r="E874" s="14" t="str">
        <f>IF(OR(ISBLANK(B874),ISBLANK(D874))=FALSE,VLOOKUP(C874,'Límites CartaControl'!$A$7:$I$13,9,FALSE),"")</f>
        <v/>
      </c>
      <c r="F874" s="48"/>
      <c r="G874" s="103"/>
      <c r="H874" s="48"/>
      <c r="I874" s="75"/>
    </row>
    <row r="875" spans="1:9" x14ac:dyDescent="0.25">
      <c r="A875" s="43">
        <v>865</v>
      </c>
      <c r="B875" s="78"/>
      <c r="C875" s="48"/>
      <c r="D875" s="48"/>
      <c r="E875" s="14" t="str">
        <f>IF(OR(ISBLANK(B875),ISBLANK(D875))=FALSE,VLOOKUP(C875,'Límites CartaControl'!$A$7:$I$13,9,FALSE),"")</f>
        <v/>
      </c>
      <c r="F875" s="48"/>
      <c r="G875" s="103"/>
      <c r="H875" s="48"/>
      <c r="I875" s="75"/>
    </row>
    <row r="876" spans="1:9" x14ac:dyDescent="0.25">
      <c r="A876" s="43">
        <v>866</v>
      </c>
      <c r="B876" s="78"/>
      <c r="C876" s="48"/>
      <c r="D876" s="48"/>
      <c r="E876" s="14" t="str">
        <f>IF(OR(ISBLANK(B876),ISBLANK(D876))=FALSE,VLOOKUP(C876,'Límites CartaControl'!$A$7:$I$13,9,FALSE),"")</f>
        <v/>
      </c>
      <c r="F876" s="48"/>
      <c r="G876" s="103"/>
      <c r="H876" s="48"/>
      <c r="I876" s="75"/>
    </row>
    <row r="877" spans="1:9" x14ac:dyDescent="0.25">
      <c r="A877" s="43">
        <v>867</v>
      </c>
      <c r="B877" s="78"/>
      <c r="C877" s="48"/>
      <c r="D877" s="48"/>
      <c r="E877" s="14" t="str">
        <f>IF(OR(ISBLANK(B877),ISBLANK(D877))=FALSE,VLOOKUP(C877,'Límites CartaControl'!$A$7:$I$13,9,FALSE),"")</f>
        <v/>
      </c>
      <c r="F877" s="48"/>
      <c r="G877" s="103"/>
      <c r="H877" s="48"/>
      <c r="I877" s="75"/>
    </row>
    <row r="878" spans="1:9" x14ac:dyDescent="0.25">
      <c r="A878" s="43">
        <v>868</v>
      </c>
      <c r="B878" s="78"/>
      <c r="C878" s="48"/>
      <c r="D878" s="48"/>
      <c r="E878" s="14" t="str">
        <f>IF(OR(ISBLANK(B878),ISBLANK(D878))=FALSE,VLOOKUP(C878,'Límites CartaControl'!$A$7:$I$13,9,FALSE),"")</f>
        <v/>
      </c>
      <c r="F878" s="48"/>
      <c r="G878" s="103"/>
      <c r="H878" s="48"/>
      <c r="I878" s="75"/>
    </row>
    <row r="879" spans="1:9" x14ac:dyDescent="0.25">
      <c r="A879" s="43">
        <v>869</v>
      </c>
      <c r="B879" s="78"/>
      <c r="C879" s="48"/>
      <c r="D879" s="48"/>
      <c r="E879" s="14" t="str">
        <f>IF(OR(ISBLANK(B879),ISBLANK(D879))=FALSE,VLOOKUP(C879,'Límites CartaControl'!$A$7:$I$13,9,FALSE),"")</f>
        <v/>
      </c>
      <c r="F879" s="48"/>
      <c r="G879" s="103"/>
      <c r="H879" s="48"/>
      <c r="I879" s="75"/>
    </row>
    <row r="880" spans="1:9" x14ac:dyDescent="0.25">
      <c r="A880" s="43">
        <v>870</v>
      </c>
      <c r="B880" s="78"/>
      <c r="C880" s="48"/>
      <c r="D880" s="48"/>
      <c r="E880" s="14" t="str">
        <f>IF(OR(ISBLANK(B880),ISBLANK(D880))=FALSE,VLOOKUP(C880,'Límites CartaControl'!$A$7:$I$13,9,FALSE),"")</f>
        <v/>
      </c>
      <c r="F880" s="48"/>
      <c r="G880" s="103"/>
      <c r="H880" s="48"/>
      <c r="I880" s="75"/>
    </row>
    <row r="881" spans="1:9" x14ac:dyDescent="0.25">
      <c r="A881" s="43">
        <v>871</v>
      </c>
      <c r="B881" s="78"/>
      <c r="C881" s="48"/>
      <c r="D881" s="48"/>
      <c r="E881" s="14" t="str">
        <f>IF(OR(ISBLANK(B881),ISBLANK(D881))=FALSE,VLOOKUP(C881,'Límites CartaControl'!$A$7:$I$13,9,FALSE),"")</f>
        <v/>
      </c>
      <c r="F881" s="48"/>
      <c r="G881" s="103"/>
      <c r="H881" s="48"/>
      <c r="I881" s="75"/>
    </row>
    <row r="882" spans="1:9" x14ac:dyDescent="0.25">
      <c r="A882" s="43">
        <v>872</v>
      </c>
      <c r="B882" s="78"/>
      <c r="C882" s="48"/>
      <c r="D882" s="48"/>
      <c r="E882" s="14" t="str">
        <f>IF(OR(ISBLANK(B882),ISBLANK(D882))=FALSE,VLOOKUP(C882,'Límites CartaControl'!$A$7:$I$13,9,FALSE),"")</f>
        <v/>
      </c>
      <c r="F882" s="48"/>
      <c r="G882" s="103"/>
      <c r="H882" s="48"/>
      <c r="I882" s="75"/>
    </row>
    <row r="883" spans="1:9" x14ac:dyDescent="0.25">
      <c r="A883" s="43">
        <v>873</v>
      </c>
      <c r="B883" s="78"/>
      <c r="C883" s="48"/>
      <c r="D883" s="48"/>
      <c r="E883" s="14" t="str">
        <f>IF(OR(ISBLANK(B883),ISBLANK(D883))=FALSE,VLOOKUP(C883,'Límites CartaControl'!$A$7:$I$13,9,FALSE),"")</f>
        <v/>
      </c>
      <c r="F883" s="48"/>
      <c r="G883" s="103"/>
      <c r="H883" s="48"/>
      <c r="I883" s="75"/>
    </row>
    <row r="884" spans="1:9" x14ac:dyDescent="0.25">
      <c r="A884" s="43">
        <v>874</v>
      </c>
      <c r="B884" s="78"/>
      <c r="C884" s="48"/>
      <c r="D884" s="48"/>
      <c r="E884" s="14" t="str">
        <f>IF(OR(ISBLANK(B884),ISBLANK(D884))=FALSE,VLOOKUP(C884,'Límites CartaControl'!$A$7:$I$13,9,FALSE),"")</f>
        <v/>
      </c>
      <c r="F884" s="48"/>
      <c r="G884" s="103"/>
      <c r="H884" s="48"/>
      <c r="I884" s="75"/>
    </row>
    <row r="885" spans="1:9" x14ac:dyDescent="0.25">
      <c r="A885" s="43">
        <v>875</v>
      </c>
      <c r="B885" s="78"/>
      <c r="C885" s="48"/>
      <c r="D885" s="48"/>
      <c r="E885" s="14" t="str">
        <f>IF(OR(ISBLANK(B885),ISBLANK(D885))=FALSE,VLOOKUP(C885,'Límites CartaControl'!$A$7:$I$13,9,FALSE),"")</f>
        <v/>
      </c>
      <c r="F885" s="48"/>
      <c r="G885" s="103"/>
      <c r="H885" s="48"/>
      <c r="I885" s="75"/>
    </row>
    <row r="886" spans="1:9" x14ac:dyDescent="0.25">
      <c r="A886" s="43">
        <v>876</v>
      </c>
      <c r="B886" s="78"/>
      <c r="C886" s="48"/>
      <c r="D886" s="48"/>
      <c r="E886" s="14" t="str">
        <f>IF(OR(ISBLANK(B886),ISBLANK(D886))=FALSE,VLOOKUP(C886,'Límites CartaControl'!$A$7:$I$13,9,FALSE),"")</f>
        <v/>
      </c>
      <c r="F886" s="48"/>
      <c r="G886" s="103"/>
      <c r="H886" s="48"/>
      <c r="I886" s="75"/>
    </row>
    <row r="887" spans="1:9" x14ac:dyDescent="0.25">
      <c r="A887" s="43">
        <v>877</v>
      </c>
      <c r="B887" s="78"/>
      <c r="C887" s="48"/>
      <c r="D887" s="48"/>
      <c r="E887" s="14" t="str">
        <f>IF(OR(ISBLANK(B887),ISBLANK(D887))=FALSE,VLOOKUP(C887,'Límites CartaControl'!$A$7:$I$13,9,FALSE),"")</f>
        <v/>
      </c>
      <c r="F887" s="48"/>
      <c r="G887" s="103"/>
      <c r="H887" s="48"/>
      <c r="I887" s="75"/>
    </row>
    <row r="888" spans="1:9" x14ac:dyDescent="0.25">
      <c r="A888" s="43">
        <v>878</v>
      </c>
      <c r="B888" s="78"/>
      <c r="C888" s="48"/>
      <c r="D888" s="48"/>
      <c r="E888" s="14" t="str">
        <f>IF(OR(ISBLANK(B888),ISBLANK(D888))=FALSE,VLOOKUP(C888,'Límites CartaControl'!$A$7:$I$13,9,FALSE),"")</f>
        <v/>
      </c>
      <c r="F888" s="48"/>
      <c r="G888" s="103"/>
      <c r="H888" s="48"/>
      <c r="I888" s="75"/>
    </row>
    <row r="889" spans="1:9" x14ac:dyDescent="0.25">
      <c r="A889" s="43">
        <v>879</v>
      </c>
      <c r="B889" s="78"/>
      <c r="C889" s="48"/>
      <c r="D889" s="48"/>
      <c r="E889" s="14" t="str">
        <f>IF(OR(ISBLANK(B889),ISBLANK(D889))=FALSE,VLOOKUP(C889,'Límites CartaControl'!$A$7:$I$13,9,FALSE),"")</f>
        <v/>
      </c>
      <c r="F889" s="48"/>
      <c r="G889" s="103"/>
      <c r="H889" s="48"/>
      <c r="I889" s="75"/>
    </row>
    <row r="890" spans="1:9" x14ac:dyDescent="0.25">
      <c r="A890" s="43">
        <v>880</v>
      </c>
      <c r="B890" s="78"/>
      <c r="C890" s="48"/>
      <c r="D890" s="48"/>
      <c r="E890" s="14" t="str">
        <f>IF(OR(ISBLANK(B890),ISBLANK(D890))=FALSE,VLOOKUP(C890,'Límites CartaControl'!$A$7:$I$13,9,FALSE),"")</f>
        <v/>
      </c>
      <c r="F890" s="48"/>
      <c r="G890" s="103"/>
      <c r="H890" s="48"/>
      <c r="I890" s="75"/>
    </row>
    <row r="891" spans="1:9" x14ac:dyDescent="0.25">
      <c r="A891" s="43">
        <v>881</v>
      </c>
      <c r="B891" s="78"/>
      <c r="C891" s="48"/>
      <c r="D891" s="48"/>
      <c r="E891" s="14" t="str">
        <f>IF(OR(ISBLANK(B891),ISBLANK(D891))=FALSE,VLOOKUP(C891,'Límites CartaControl'!$A$7:$I$13,9,FALSE),"")</f>
        <v/>
      </c>
      <c r="F891" s="48"/>
      <c r="G891" s="103"/>
      <c r="H891" s="48"/>
      <c r="I891" s="75"/>
    </row>
    <row r="892" spans="1:9" x14ac:dyDescent="0.25">
      <c r="A892" s="43">
        <v>882</v>
      </c>
      <c r="B892" s="78"/>
      <c r="C892" s="48"/>
      <c r="D892" s="48"/>
      <c r="E892" s="14" t="str">
        <f>IF(OR(ISBLANK(B892),ISBLANK(D892))=FALSE,VLOOKUP(C892,'Límites CartaControl'!$A$7:$I$13,9,FALSE),"")</f>
        <v/>
      </c>
      <c r="F892" s="48"/>
      <c r="G892" s="103"/>
      <c r="H892" s="48"/>
      <c r="I892" s="75"/>
    </row>
    <row r="893" spans="1:9" x14ac:dyDescent="0.25">
      <c r="A893" s="43">
        <v>883</v>
      </c>
      <c r="B893" s="78"/>
      <c r="C893" s="48"/>
      <c r="D893" s="48"/>
      <c r="E893" s="14" t="str">
        <f>IF(OR(ISBLANK(B893),ISBLANK(D893))=FALSE,VLOOKUP(C893,'Límites CartaControl'!$A$7:$I$13,9,FALSE),"")</f>
        <v/>
      </c>
      <c r="F893" s="48"/>
      <c r="G893" s="103"/>
      <c r="H893" s="48"/>
      <c r="I893" s="75"/>
    </row>
    <row r="894" spans="1:9" x14ac:dyDescent="0.25">
      <c r="A894" s="43">
        <v>884</v>
      </c>
      <c r="B894" s="78"/>
      <c r="C894" s="48"/>
      <c r="D894" s="48"/>
      <c r="E894" s="14" t="str">
        <f>IF(OR(ISBLANK(B894),ISBLANK(D894))=FALSE,VLOOKUP(C894,'Límites CartaControl'!$A$7:$I$13,9,FALSE),"")</f>
        <v/>
      </c>
      <c r="F894" s="48"/>
      <c r="G894" s="103"/>
      <c r="H894" s="48"/>
      <c r="I894" s="75"/>
    </row>
    <row r="895" spans="1:9" x14ac:dyDescent="0.25">
      <c r="A895" s="43">
        <v>885</v>
      </c>
      <c r="B895" s="78"/>
      <c r="C895" s="48"/>
      <c r="D895" s="48"/>
      <c r="E895" s="14" t="str">
        <f>IF(OR(ISBLANK(B895),ISBLANK(D895))=FALSE,VLOOKUP(C895,'Límites CartaControl'!$A$7:$I$13,9,FALSE),"")</f>
        <v/>
      </c>
      <c r="F895" s="48"/>
      <c r="G895" s="103"/>
      <c r="H895" s="48"/>
      <c r="I895" s="75"/>
    </row>
    <row r="896" spans="1:9" x14ac:dyDescent="0.25">
      <c r="A896" s="43">
        <v>886</v>
      </c>
      <c r="B896" s="78"/>
      <c r="C896" s="48"/>
      <c r="D896" s="48"/>
      <c r="E896" s="14" t="str">
        <f>IF(OR(ISBLANK(B896),ISBLANK(D896))=FALSE,VLOOKUP(C896,'Límites CartaControl'!$A$7:$I$13,9,FALSE),"")</f>
        <v/>
      </c>
      <c r="F896" s="48"/>
      <c r="G896" s="103"/>
      <c r="H896" s="48"/>
      <c r="I896" s="75"/>
    </row>
    <row r="897" spans="1:9" x14ac:dyDescent="0.25">
      <c r="A897" s="43">
        <v>887</v>
      </c>
      <c r="B897" s="78"/>
      <c r="C897" s="48"/>
      <c r="D897" s="48"/>
      <c r="E897" s="14" t="str">
        <f>IF(OR(ISBLANK(B897),ISBLANK(D897))=FALSE,VLOOKUP(C897,'Límites CartaControl'!$A$7:$I$13,9,FALSE),"")</f>
        <v/>
      </c>
      <c r="F897" s="48"/>
      <c r="G897" s="103"/>
      <c r="H897" s="48"/>
      <c r="I897" s="75"/>
    </row>
    <row r="898" spans="1:9" x14ac:dyDescent="0.25">
      <c r="A898" s="43">
        <v>888</v>
      </c>
      <c r="B898" s="78"/>
      <c r="C898" s="48"/>
      <c r="D898" s="48"/>
      <c r="E898" s="14" t="str">
        <f>IF(OR(ISBLANK(B898),ISBLANK(D898))=FALSE,VLOOKUP(C898,'Límites CartaControl'!$A$7:$I$13,9,FALSE),"")</f>
        <v/>
      </c>
      <c r="F898" s="48"/>
      <c r="G898" s="103"/>
      <c r="H898" s="48"/>
      <c r="I898" s="75"/>
    </row>
    <row r="899" spans="1:9" x14ac:dyDescent="0.25">
      <c r="A899" s="43">
        <v>889</v>
      </c>
      <c r="B899" s="78"/>
      <c r="C899" s="48"/>
      <c r="D899" s="48"/>
      <c r="E899" s="14" t="str">
        <f>IF(OR(ISBLANK(B899),ISBLANK(D899))=FALSE,VLOOKUP(C899,'Límites CartaControl'!$A$7:$I$13,9,FALSE),"")</f>
        <v/>
      </c>
      <c r="F899" s="48"/>
      <c r="G899" s="103"/>
      <c r="H899" s="48"/>
      <c r="I899" s="75"/>
    </row>
    <row r="900" spans="1:9" x14ac:dyDescent="0.25">
      <c r="A900" s="43">
        <v>890</v>
      </c>
      <c r="B900" s="78"/>
      <c r="C900" s="48"/>
      <c r="D900" s="48"/>
      <c r="E900" s="14" t="str">
        <f>IF(OR(ISBLANK(B900),ISBLANK(D900))=FALSE,VLOOKUP(C900,'Límites CartaControl'!$A$7:$I$13,9,FALSE),"")</f>
        <v/>
      </c>
      <c r="F900" s="48"/>
      <c r="G900" s="103"/>
      <c r="H900" s="48"/>
      <c r="I900" s="75"/>
    </row>
    <row r="901" spans="1:9" x14ac:dyDescent="0.25">
      <c r="A901" s="43">
        <v>891</v>
      </c>
      <c r="B901" s="78"/>
      <c r="C901" s="48"/>
      <c r="D901" s="48"/>
      <c r="E901" s="14" t="str">
        <f>IF(OR(ISBLANK(B901),ISBLANK(D901))=FALSE,VLOOKUP(C901,'Límites CartaControl'!$A$7:$I$13,9,FALSE),"")</f>
        <v/>
      </c>
      <c r="F901" s="48"/>
      <c r="G901" s="103"/>
      <c r="H901" s="48"/>
      <c r="I901" s="75"/>
    </row>
    <row r="902" spans="1:9" x14ac:dyDescent="0.25">
      <c r="A902" s="43">
        <v>892</v>
      </c>
      <c r="B902" s="78"/>
      <c r="C902" s="48"/>
      <c r="D902" s="48"/>
      <c r="E902" s="14" t="str">
        <f>IF(OR(ISBLANK(B902),ISBLANK(D902))=FALSE,VLOOKUP(C902,'Límites CartaControl'!$A$7:$I$13,9,FALSE),"")</f>
        <v/>
      </c>
      <c r="F902" s="48"/>
      <c r="G902" s="103"/>
      <c r="H902" s="48"/>
      <c r="I902" s="75"/>
    </row>
    <row r="903" spans="1:9" x14ac:dyDescent="0.25">
      <c r="A903" s="43">
        <v>893</v>
      </c>
      <c r="B903" s="78"/>
      <c r="C903" s="48"/>
      <c r="D903" s="48"/>
      <c r="E903" s="14" t="str">
        <f>IF(OR(ISBLANK(B903),ISBLANK(D903))=FALSE,VLOOKUP(C903,'Límites CartaControl'!$A$7:$I$13,9,FALSE),"")</f>
        <v/>
      </c>
      <c r="F903" s="48"/>
      <c r="G903" s="103"/>
      <c r="H903" s="48"/>
      <c r="I903" s="75"/>
    </row>
    <row r="904" spans="1:9" x14ac:dyDescent="0.25">
      <c r="A904" s="43">
        <v>894</v>
      </c>
      <c r="B904" s="78"/>
      <c r="C904" s="48"/>
      <c r="D904" s="48"/>
      <c r="E904" s="14" t="str">
        <f>IF(OR(ISBLANK(B904),ISBLANK(D904))=FALSE,VLOOKUP(C904,'Límites CartaControl'!$A$7:$I$13,9,FALSE),"")</f>
        <v/>
      </c>
      <c r="F904" s="48"/>
      <c r="G904" s="103"/>
      <c r="H904" s="48"/>
      <c r="I904" s="75"/>
    </row>
    <row r="905" spans="1:9" x14ac:dyDescent="0.25">
      <c r="A905" s="43">
        <v>895</v>
      </c>
      <c r="B905" s="78"/>
      <c r="C905" s="48"/>
      <c r="D905" s="48"/>
      <c r="E905" s="14" t="str">
        <f>IF(OR(ISBLANK(B905),ISBLANK(D905))=FALSE,VLOOKUP(C905,'Límites CartaControl'!$A$7:$I$13,9,FALSE),"")</f>
        <v/>
      </c>
      <c r="F905" s="48"/>
      <c r="G905" s="103"/>
      <c r="H905" s="48"/>
      <c r="I905" s="75"/>
    </row>
    <row r="906" spans="1:9" x14ac:dyDescent="0.25">
      <c r="A906" s="43">
        <v>896</v>
      </c>
      <c r="B906" s="78"/>
      <c r="C906" s="48"/>
      <c r="D906" s="48"/>
      <c r="E906" s="14" t="str">
        <f>IF(OR(ISBLANK(B906),ISBLANK(D906))=FALSE,VLOOKUP(C906,'Límites CartaControl'!$A$7:$I$13,9,FALSE),"")</f>
        <v/>
      </c>
      <c r="F906" s="48"/>
      <c r="G906" s="103"/>
      <c r="H906" s="48"/>
      <c r="I906" s="75"/>
    </row>
    <row r="907" spans="1:9" x14ac:dyDescent="0.25">
      <c r="A907" s="43">
        <v>897</v>
      </c>
      <c r="B907" s="78"/>
      <c r="C907" s="48"/>
      <c r="D907" s="48"/>
      <c r="E907" s="14" t="str">
        <f>IF(OR(ISBLANK(B907),ISBLANK(D907))=FALSE,VLOOKUP(C907,'Límites CartaControl'!$A$7:$I$13,9,FALSE),"")</f>
        <v/>
      </c>
      <c r="F907" s="48"/>
      <c r="G907" s="103"/>
      <c r="H907" s="48"/>
      <c r="I907" s="75"/>
    </row>
    <row r="908" spans="1:9" x14ac:dyDescent="0.25">
      <c r="A908" s="43">
        <v>898</v>
      </c>
      <c r="B908" s="78"/>
      <c r="C908" s="48"/>
      <c r="D908" s="48"/>
      <c r="E908" s="14" t="str">
        <f>IF(OR(ISBLANK(B908),ISBLANK(D908))=FALSE,VLOOKUP(C908,'Límites CartaControl'!$A$7:$I$13,9,FALSE),"")</f>
        <v/>
      </c>
      <c r="F908" s="48"/>
      <c r="G908" s="103"/>
      <c r="H908" s="48"/>
      <c r="I908" s="75"/>
    </row>
    <row r="909" spans="1:9" x14ac:dyDescent="0.25">
      <c r="A909" s="43">
        <v>899</v>
      </c>
      <c r="B909" s="78"/>
      <c r="C909" s="48"/>
      <c r="D909" s="48"/>
      <c r="E909" s="14" t="str">
        <f>IF(OR(ISBLANK(B909),ISBLANK(D909))=FALSE,VLOOKUP(C909,'Límites CartaControl'!$A$7:$I$13,9,FALSE),"")</f>
        <v/>
      </c>
      <c r="F909" s="48"/>
      <c r="G909" s="103"/>
      <c r="H909" s="48"/>
      <c r="I909" s="75"/>
    </row>
    <row r="910" spans="1:9" x14ac:dyDescent="0.25">
      <c r="A910" s="43">
        <v>900</v>
      </c>
      <c r="B910" s="78"/>
      <c r="C910" s="48"/>
      <c r="D910" s="48"/>
      <c r="E910" s="14" t="str">
        <f>IF(OR(ISBLANK(B910),ISBLANK(D910))=FALSE,VLOOKUP(C910,'Límites CartaControl'!$A$7:$I$13,9,FALSE),"")</f>
        <v/>
      </c>
      <c r="F910" s="48"/>
      <c r="G910" s="103"/>
      <c r="H910" s="48"/>
      <c r="I910" s="75"/>
    </row>
    <row r="911" spans="1:9" x14ac:dyDescent="0.25">
      <c r="A911" s="43">
        <v>901</v>
      </c>
      <c r="B911" s="78"/>
      <c r="C911" s="48"/>
      <c r="D911" s="48"/>
      <c r="E911" s="14" t="str">
        <f>IF(OR(ISBLANK(B911),ISBLANK(D911))=FALSE,VLOOKUP(C911,'Límites CartaControl'!$A$7:$I$13,9,FALSE),"")</f>
        <v/>
      </c>
      <c r="F911" s="48"/>
      <c r="G911" s="103"/>
      <c r="H911" s="48"/>
      <c r="I911" s="75"/>
    </row>
    <row r="912" spans="1:9" x14ac:dyDescent="0.25">
      <c r="A912" s="43">
        <v>902</v>
      </c>
      <c r="B912" s="78"/>
      <c r="C912" s="48"/>
      <c r="D912" s="48"/>
      <c r="E912" s="14" t="str">
        <f>IF(OR(ISBLANK(B912),ISBLANK(D912))=FALSE,VLOOKUP(C912,'Límites CartaControl'!$A$7:$I$13,9,FALSE),"")</f>
        <v/>
      </c>
      <c r="F912" s="48"/>
      <c r="G912" s="103"/>
      <c r="H912" s="48"/>
      <c r="I912" s="75"/>
    </row>
    <row r="913" spans="1:9" x14ac:dyDescent="0.25">
      <c r="A913" s="43">
        <v>903</v>
      </c>
      <c r="B913" s="78"/>
      <c r="C913" s="48"/>
      <c r="D913" s="48"/>
      <c r="E913" s="14" t="str">
        <f>IF(OR(ISBLANK(B913),ISBLANK(D913))=FALSE,VLOOKUP(C913,'Límites CartaControl'!$A$7:$I$13,9,FALSE),"")</f>
        <v/>
      </c>
      <c r="F913" s="48"/>
      <c r="G913" s="103"/>
      <c r="H913" s="48"/>
      <c r="I913" s="75"/>
    </row>
    <row r="914" spans="1:9" x14ac:dyDescent="0.25">
      <c r="A914" s="43">
        <v>904</v>
      </c>
      <c r="B914" s="78"/>
      <c r="C914" s="48"/>
      <c r="D914" s="48"/>
      <c r="E914" s="14" t="str">
        <f>IF(OR(ISBLANK(B914),ISBLANK(D914))=FALSE,VLOOKUP(C914,'Límites CartaControl'!$A$7:$I$13,9,FALSE),"")</f>
        <v/>
      </c>
      <c r="F914" s="48"/>
      <c r="G914" s="103"/>
      <c r="H914" s="48"/>
      <c r="I914" s="75"/>
    </row>
    <row r="915" spans="1:9" x14ac:dyDescent="0.25">
      <c r="A915" s="43">
        <v>905</v>
      </c>
      <c r="B915" s="78"/>
      <c r="C915" s="48"/>
      <c r="D915" s="48"/>
      <c r="E915" s="14" t="str">
        <f>IF(OR(ISBLANK(B915),ISBLANK(D915))=FALSE,VLOOKUP(C915,'Límites CartaControl'!$A$7:$I$13,9,FALSE),"")</f>
        <v/>
      </c>
      <c r="F915" s="48"/>
      <c r="G915" s="103"/>
      <c r="H915" s="48"/>
      <c r="I915" s="75"/>
    </row>
    <row r="916" spans="1:9" x14ac:dyDescent="0.25">
      <c r="A916" s="43">
        <v>906</v>
      </c>
      <c r="B916" s="78"/>
      <c r="C916" s="48"/>
      <c r="D916" s="48"/>
      <c r="E916" s="14" t="str">
        <f>IF(OR(ISBLANK(B916),ISBLANK(D916))=FALSE,VLOOKUP(C916,'Límites CartaControl'!$A$7:$I$13,9,FALSE),"")</f>
        <v/>
      </c>
      <c r="F916" s="48"/>
      <c r="G916" s="103"/>
      <c r="H916" s="48"/>
      <c r="I916" s="75"/>
    </row>
    <row r="917" spans="1:9" x14ac:dyDescent="0.25">
      <c r="A917" s="43">
        <v>907</v>
      </c>
      <c r="B917" s="78"/>
      <c r="C917" s="48"/>
      <c r="D917" s="48"/>
      <c r="E917" s="14" t="str">
        <f>IF(OR(ISBLANK(B917),ISBLANK(D917))=FALSE,VLOOKUP(C917,'Límites CartaControl'!$A$7:$I$13,9,FALSE),"")</f>
        <v/>
      </c>
      <c r="F917" s="48"/>
      <c r="G917" s="103"/>
      <c r="H917" s="48"/>
      <c r="I917" s="75"/>
    </row>
    <row r="918" spans="1:9" x14ac:dyDescent="0.25">
      <c r="A918" s="43">
        <v>908</v>
      </c>
      <c r="B918" s="78"/>
      <c r="C918" s="48"/>
      <c r="D918" s="48"/>
      <c r="E918" s="14" t="str">
        <f>IF(OR(ISBLANK(B918),ISBLANK(D918))=FALSE,VLOOKUP(C918,'Límites CartaControl'!$A$7:$I$13,9,FALSE),"")</f>
        <v/>
      </c>
      <c r="F918" s="48"/>
      <c r="G918" s="103"/>
      <c r="H918" s="48"/>
      <c r="I918" s="75"/>
    </row>
    <row r="919" spans="1:9" x14ac:dyDescent="0.25">
      <c r="A919" s="43">
        <v>909</v>
      </c>
      <c r="B919" s="78"/>
      <c r="C919" s="48"/>
      <c r="D919" s="48"/>
      <c r="E919" s="14" t="str">
        <f>IF(OR(ISBLANK(B919),ISBLANK(D919))=FALSE,VLOOKUP(C919,'Límites CartaControl'!$A$7:$I$13,9,FALSE),"")</f>
        <v/>
      </c>
      <c r="F919" s="48"/>
      <c r="G919" s="103"/>
      <c r="H919" s="48"/>
      <c r="I919" s="75"/>
    </row>
    <row r="920" spans="1:9" x14ac:dyDescent="0.25">
      <c r="A920" s="43">
        <v>910</v>
      </c>
      <c r="B920" s="78"/>
      <c r="C920" s="48"/>
      <c r="D920" s="48"/>
      <c r="E920" s="14" t="str">
        <f>IF(OR(ISBLANK(B920),ISBLANK(D920))=FALSE,VLOOKUP(C920,'Límites CartaControl'!$A$7:$I$13,9,FALSE),"")</f>
        <v/>
      </c>
      <c r="F920" s="48"/>
      <c r="G920" s="103"/>
      <c r="H920" s="48"/>
      <c r="I920" s="75"/>
    </row>
    <row r="921" spans="1:9" x14ac:dyDescent="0.25">
      <c r="A921" s="43">
        <v>911</v>
      </c>
      <c r="B921" s="78"/>
      <c r="C921" s="48"/>
      <c r="D921" s="48"/>
      <c r="E921" s="14" t="str">
        <f>IF(OR(ISBLANK(B921),ISBLANK(D921))=FALSE,VLOOKUP(C921,'Límites CartaControl'!$A$7:$I$13,9,FALSE),"")</f>
        <v/>
      </c>
      <c r="F921" s="48"/>
      <c r="G921" s="103"/>
      <c r="H921" s="48"/>
      <c r="I921" s="75"/>
    </row>
    <row r="922" spans="1:9" x14ac:dyDescent="0.25">
      <c r="A922" s="43">
        <v>912</v>
      </c>
      <c r="B922" s="78"/>
      <c r="C922" s="48"/>
      <c r="D922" s="48"/>
      <c r="E922" s="14" t="str">
        <f>IF(OR(ISBLANK(B922),ISBLANK(D922))=FALSE,VLOOKUP(C922,'Límites CartaControl'!$A$7:$I$13,9,FALSE),"")</f>
        <v/>
      </c>
      <c r="F922" s="48"/>
      <c r="G922" s="103"/>
      <c r="H922" s="48"/>
      <c r="I922" s="75"/>
    </row>
    <row r="923" spans="1:9" x14ac:dyDescent="0.25">
      <c r="A923" s="43">
        <v>913</v>
      </c>
      <c r="B923" s="78"/>
      <c r="C923" s="48"/>
      <c r="D923" s="48"/>
      <c r="E923" s="14" t="str">
        <f>IF(OR(ISBLANK(B923),ISBLANK(D923))=FALSE,VLOOKUP(C923,'Límites CartaControl'!$A$7:$I$13,9,FALSE),"")</f>
        <v/>
      </c>
      <c r="F923" s="48"/>
      <c r="G923" s="103"/>
      <c r="H923" s="48"/>
      <c r="I923" s="75"/>
    </row>
    <row r="924" spans="1:9" x14ac:dyDescent="0.25">
      <c r="A924" s="43">
        <v>914</v>
      </c>
      <c r="B924" s="78"/>
      <c r="C924" s="48"/>
      <c r="D924" s="48"/>
      <c r="E924" s="14" t="str">
        <f>IF(OR(ISBLANK(B924),ISBLANK(D924))=FALSE,VLOOKUP(C924,'Límites CartaControl'!$A$7:$I$13,9,FALSE),"")</f>
        <v/>
      </c>
      <c r="F924" s="48"/>
      <c r="G924" s="103"/>
      <c r="H924" s="48"/>
      <c r="I924" s="75"/>
    </row>
    <row r="925" spans="1:9" x14ac:dyDescent="0.25">
      <c r="A925" s="43">
        <v>915</v>
      </c>
      <c r="B925" s="78"/>
      <c r="C925" s="48"/>
      <c r="D925" s="48"/>
      <c r="E925" s="14" t="str">
        <f>IF(OR(ISBLANK(B925),ISBLANK(D925))=FALSE,VLOOKUP(C925,'Límites CartaControl'!$A$7:$I$13,9,FALSE),"")</f>
        <v/>
      </c>
      <c r="F925" s="48"/>
      <c r="G925" s="103"/>
      <c r="H925" s="48"/>
      <c r="I925" s="75"/>
    </row>
    <row r="926" spans="1:9" x14ac:dyDescent="0.25">
      <c r="A926" s="43">
        <v>916</v>
      </c>
      <c r="B926" s="78"/>
      <c r="C926" s="48"/>
      <c r="D926" s="48"/>
      <c r="E926" s="14" t="str">
        <f>IF(OR(ISBLANK(B926),ISBLANK(D926))=FALSE,VLOOKUP(C926,'Límites CartaControl'!$A$7:$I$13,9,FALSE),"")</f>
        <v/>
      </c>
      <c r="F926" s="48"/>
      <c r="G926" s="103"/>
      <c r="H926" s="48"/>
      <c r="I926" s="75"/>
    </row>
    <row r="927" spans="1:9" x14ac:dyDescent="0.25">
      <c r="A927" s="43">
        <v>917</v>
      </c>
      <c r="B927" s="78"/>
      <c r="C927" s="48"/>
      <c r="D927" s="48"/>
      <c r="E927" s="14" t="str">
        <f>IF(OR(ISBLANK(B927),ISBLANK(D927))=FALSE,VLOOKUP(C927,'Límites CartaControl'!$A$7:$I$13,9,FALSE),"")</f>
        <v/>
      </c>
      <c r="F927" s="48"/>
      <c r="G927" s="103"/>
      <c r="H927" s="48"/>
      <c r="I927" s="75"/>
    </row>
    <row r="928" spans="1:9" x14ac:dyDescent="0.25">
      <c r="A928" s="43">
        <v>918</v>
      </c>
      <c r="B928" s="78"/>
      <c r="C928" s="48"/>
      <c r="D928" s="48"/>
      <c r="E928" s="14" t="str">
        <f>IF(OR(ISBLANK(B928),ISBLANK(D928))=FALSE,VLOOKUP(C928,'Límites CartaControl'!$A$7:$I$13,9,FALSE),"")</f>
        <v/>
      </c>
      <c r="F928" s="48"/>
      <c r="G928" s="103"/>
      <c r="H928" s="48"/>
      <c r="I928" s="75"/>
    </row>
    <row r="929" spans="1:9" x14ac:dyDescent="0.25">
      <c r="A929" s="43">
        <v>919</v>
      </c>
      <c r="B929" s="78"/>
      <c r="C929" s="48"/>
      <c r="D929" s="48"/>
      <c r="E929" s="14" t="str">
        <f>IF(OR(ISBLANK(B929),ISBLANK(D929))=FALSE,VLOOKUP(C929,'Límites CartaControl'!$A$7:$I$13,9,FALSE),"")</f>
        <v/>
      </c>
      <c r="F929" s="48"/>
      <c r="G929" s="103"/>
      <c r="H929" s="48"/>
      <c r="I929" s="75"/>
    </row>
    <row r="930" spans="1:9" x14ac:dyDescent="0.25">
      <c r="A930" s="43">
        <v>920</v>
      </c>
      <c r="B930" s="78"/>
      <c r="C930" s="48"/>
      <c r="D930" s="48"/>
      <c r="E930" s="14" t="str">
        <f>IF(OR(ISBLANK(B930),ISBLANK(D930))=FALSE,VLOOKUP(C930,'Límites CartaControl'!$A$7:$I$13,9,FALSE),"")</f>
        <v/>
      </c>
      <c r="F930" s="48"/>
      <c r="G930" s="103"/>
      <c r="H930" s="48"/>
      <c r="I930" s="75"/>
    </row>
    <row r="931" spans="1:9" x14ac:dyDescent="0.25">
      <c r="A931" s="43">
        <v>921</v>
      </c>
      <c r="B931" s="78"/>
      <c r="C931" s="48"/>
      <c r="D931" s="48"/>
      <c r="E931" s="14" t="str">
        <f>IF(OR(ISBLANK(B931),ISBLANK(D931))=FALSE,VLOOKUP(C931,'Límites CartaControl'!$A$7:$I$13,9,FALSE),"")</f>
        <v/>
      </c>
      <c r="F931" s="48"/>
      <c r="G931" s="103"/>
      <c r="H931" s="48"/>
      <c r="I931" s="75"/>
    </row>
    <row r="932" spans="1:9" x14ac:dyDescent="0.25">
      <c r="A932" s="43">
        <v>922</v>
      </c>
      <c r="B932" s="78"/>
      <c r="C932" s="48"/>
      <c r="D932" s="48"/>
      <c r="E932" s="14" t="str">
        <f>IF(OR(ISBLANK(B932),ISBLANK(D932))=FALSE,VLOOKUP(C932,'Límites CartaControl'!$A$7:$I$13,9,FALSE),"")</f>
        <v/>
      </c>
      <c r="F932" s="48"/>
      <c r="G932" s="103"/>
      <c r="H932" s="48"/>
      <c r="I932" s="75"/>
    </row>
    <row r="933" spans="1:9" x14ac:dyDescent="0.25">
      <c r="A933" s="43">
        <v>923</v>
      </c>
      <c r="B933" s="78"/>
      <c r="C933" s="48"/>
      <c r="D933" s="48"/>
      <c r="E933" s="14" t="str">
        <f>IF(OR(ISBLANK(B933),ISBLANK(D933))=FALSE,VLOOKUP(C933,'Límites CartaControl'!$A$7:$I$13,9,FALSE),"")</f>
        <v/>
      </c>
      <c r="F933" s="48"/>
      <c r="G933" s="103"/>
      <c r="H933" s="48"/>
      <c r="I933" s="75"/>
    </row>
    <row r="934" spans="1:9" x14ac:dyDescent="0.25">
      <c r="A934" s="43">
        <v>924</v>
      </c>
      <c r="B934" s="78"/>
      <c r="C934" s="48"/>
      <c r="D934" s="48"/>
      <c r="E934" s="14" t="str">
        <f>IF(OR(ISBLANK(B934),ISBLANK(D934))=FALSE,VLOOKUP(C934,'Límites CartaControl'!$A$7:$I$13,9,FALSE),"")</f>
        <v/>
      </c>
      <c r="F934" s="48"/>
      <c r="G934" s="103"/>
      <c r="H934" s="48"/>
      <c r="I934" s="75"/>
    </row>
    <row r="935" spans="1:9" x14ac:dyDescent="0.25">
      <c r="A935" s="43">
        <v>925</v>
      </c>
      <c r="B935" s="78"/>
      <c r="C935" s="48"/>
      <c r="D935" s="48"/>
      <c r="E935" s="14" t="str">
        <f>IF(OR(ISBLANK(B935),ISBLANK(D935))=FALSE,VLOOKUP(C935,'Límites CartaControl'!$A$7:$I$13,9,FALSE),"")</f>
        <v/>
      </c>
      <c r="F935" s="48"/>
      <c r="G935" s="103"/>
      <c r="H935" s="48"/>
      <c r="I935" s="75"/>
    </row>
    <row r="936" spans="1:9" x14ac:dyDescent="0.25">
      <c r="A936" s="43">
        <v>926</v>
      </c>
      <c r="B936" s="78"/>
      <c r="C936" s="48"/>
      <c r="D936" s="48"/>
      <c r="E936" s="14" t="str">
        <f>IF(OR(ISBLANK(B936),ISBLANK(D936))=FALSE,VLOOKUP(C936,'Límites CartaControl'!$A$7:$I$13,9,FALSE),"")</f>
        <v/>
      </c>
      <c r="F936" s="48"/>
      <c r="G936" s="103"/>
      <c r="H936" s="48"/>
      <c r="I936" s="75"/>
    </row>
    <row r="937" spans="1:9" x14ac:dyDescent="0.25">
      <c r="A937" s="43">
        <v>927</v>
      </c>
      <c r="B937" s="78"/>
      <c r="C937" s="48"/>
      <c r="D937" s="48"/>
      <c r="E937" s="14" t="str">
        <f>IF(OR(ISBLANK(B937),ISBLANK(D937))=FALSE,VLOOKUP(C937,'Límites CartaControl'!$A$7:$I$13,9,FALSE),"")</f>
        <v/>
      </c>
      <c r="F937" s="48"/>
      <c r="G937" s="103"/>
      <c r="H937" s="48"/>
      <c r="I937" s="75"/>
    </row>
    <row r="938" spans="1:9" x14ac:dyDescent="0.25">
      <c r="A938" s="43">
        <v>928</v>
      </c>
      <c r="B938" s="78"/>
      <c r="C938" s="48"/>
      <c r="D938" s="48"/>
      <c r="E938" s="14" t="str">
        <f>IF(OR(ISBLANK(B938),ISBLANK(D938))=FALSE,VLOOKUP(C938,'Límites CartaControl'!$A$7:$I$13,9,FALSE),"")</f>
        <v/>
      </c>
      <c r="F938" s="48"/>
      <c r="G938" s="103"/>
      <c r="H938" s="48"/>
      <c r="I938" s="75"/>
    </row>
    <row r="939" spans="1:9" x14ac:dyDescent="0.25">
      <c r="A939" s="43">
        <v>929</v>
      </c>
      <c r="B939" s="78"/>
      <c r="C939" s="48"/>
      <c r="D939" s="48"/>
      <c r="E939" s="14" t="str">
        <f>IF(OR(ISBLANK(B939),ISBLANK(D939))=FALSE,VLOOKUP(C939,'Límites CartaControl'!$A$7:$I$13,9,FALSE),"")</f>
        <v/>
      </c>
      <c r="F939" s="48"/>
      <c r="G939" s="103"/>
      <c r="H939" s="48"/>
      <c r="I939" s="75"/>
    </row>
    <row r="940" spans="1:9" x14ac:dyDescent="0.25">
      <c r="A940" s="43">
        <v>930</v>
      </c>
      <c r="B940" s="78"/>
      <c r="C940" s="48"/>
      <c r="D940" s="48"/>
      <c r="E940" s="14" t="str">
        <f>IF(OR(ISBLANK(B940),ISBLANK(D940))=FALSE,VLOOKUP(C940,'Límites CartaControl'!$A$7:$I$13,9,FALSE),"")</f>
        <v/>
      </c>
      <c r="F940" s="48"/>
      <c r="G940" s="103"/>
      <c r="H940" s="48"/>
      <c r="I940" s="75"/>
    </row>
    <row r="941" spans="1:9" x14ac:dyDescent="0.25">
      <c r="A941" s="43">
        <v>931</v>
      </c>
      <c r="B941" s="78"/>
      <c r="C941" s="48"/>
      <c r="D941" s="48"/>
      <c r="E941" s="14" t="str">
        <f>IF(OR(ISBLANK(B941),ISBLANK(D941))=FALSE,VLOOKUP(C941,'Límites CartaControl'!$A$7:$I$13,9,FALSE),"")</f>
        <v/>
      </c>
      <c r="F941" s="48"/>
      <c r="G941" s="103"/>
      <c r="H941" s="48"/>
      <c r="I941" s="75"/>
    </row>
    <row r="942" spans="1:9" x14ac:dyDescent="0.25">
      <c r="A942" s="43">
        <v>932</v>
      </c>
      <c r="B942" s="78"/>
      <c r="C942" s="48"/>
      <c r="D942" s="48"/>
      <c r="E942" s="14" t="str">
        <f>IF(OR(ISBLANK(B942),ISBLANK(D942))=FALSE,VLOOKUP(C942,'Límites CartaControl'!$A$7:$I$13,9,FALSE),"")</f>
        <v/>
      </c>
      <c r="F942" s="48"/>
      <c r="G942" s="103"/>
      <c r="H942" s="48"/>
      <c r="I942" s="75"/>
    </row>
    <row r="943" spans="1:9" x14ac:dyDescent="0.25">
      <c r="A943" s="43">
        <v>933</v>
      </c>
      <c r="B943" s="78"/>
      <c r="C943" s="48"/>
      <c r="D943" s="48"/>
      <c r="E943" s="14" t="str">
        <f>IF(OR(ISBLANK(B943),ISBLANK(D943))=FALSE,VLOOKUP(C943,'Límites CartaControl'!$A$7:$I$13,9,FALSE),"")</f>
        <v/>
      </c>
      <c r="F943" s="48"/>
      <c r="G943" s="103"/>
      <c r="H943" s="48"/>
      <c r="I943" s="75"/>
    </row>
    <row r="944" spans="1:9" x14ac:dyDescent="0.25">
      <c r="A944" s="43">
        <v>934</v>
      </c>
      <c r="B944" s="78"/>
      <c r="C944" s="48"/>
      <c r="D944" s="48"/>
      <c r="E944" s="14" t="str">
        <f>IF(OR(ISBLANK(B944),ISBLANK(D944))=FALSE,VLOOKUP(C944,'Límites CartaControl'!$A$7:$I$13,9,FALSE),"")</f>
        <v/>
      </c>
      <c r="F944" s="48"/>
      <c r="G944" s="103"/>
      <c r="H944" s="48"/>
      <c r="I944" s="75"/>
    </row>
    <row r="945" spans="1:9" x14ac:dyDescent="0.25">
      <c r="A945" s="43">
        <v>935</v>
      </c>
      <c r="B945" s="78"/>
      <c r="C945" s="48"/>
      <c r="D945" s="48"/>
      <c r="E945" s="14" t="str">
        <f>IF(OR(ISBLANK(B945),ISBLANK(D945))=FALSE,VLOOKUP(C945,'Límites CartaControl'!$A$7:$I$13,9,FALSE),"")</f>
        <v/>
      </c>
      <c r="F945" s="48"/>
      <c r="G945" s="103"/>
      <c r="H945" s="48"/>
      <c r="I945" s="75"/>
    </row>
    <row r="946" spans="1:9" x14ac:dyDescent="0.25">
      <c r="A946" s="43">
        <v>936</v>
      </c>
      <c r="B946" s="78"/>
      <c r="C946" s="48"/>
      <c r="D946" s="48"/>
      <c r="E946" s="14" t="str">
        <f>IF(OR(ISBLANK(B946),ISBLANK(D946))=FALSE,VLOOKUP(C946,'Límites CartaControl'!$A$7:$I$13,9,FALSE),"")</f>
        <v/>
      </c>
      <c r="F946" s="48"/>
      <c r="G946" s="103"/>
      <c r="H946" s="48"/>
      <c r="I946" s="75"/>
    </row>
    <row r="947" spans="1:9" x14ac:dyDescent="0.25">
      <c r="A947" s="43">
        <v>937</v>
      </c>
      <c r="B947" s="78"/>
      <c r="C947" s="48"/>
      <c r="D947" s="48"/>
      <c r="E947" s="14" t="str">
        <f>IF(OR(ISBLANK(B947),ISBLANK(D947))=FALSE,VLOOKUP(C947,'Límites CartaControl'!$A$7:$I$13,9,FALSE),"")</f>
        <v/>
      </c>
      <c r="F947" s="48"/>
      <c r="G947" s="103"/>
      <c r="H947" s="48"/>
      <c r="I947" s="75"/>
    </row>
    <row r="948" spans="1:9" x14ac:dyDescent="0.25">
      <c r="A948" s="43">
        <v>938</v>
      </c>
      <c r="B948" s="78"/>
      <c r="C948" s="48"/>
      <c r="D948" s="48"/>
      <c r="E948" s="14" t="str">
        <f>IF(OR(ISBLANK(B948),ISBLANK(D948))=FALSE,VLOOKUP(C948,'Límites CartaControl'!$A$7:$I$13,9,FALSE),"")</f>
        <v/>
      </c>
      <c r="F948" s="48"/>
      <c r="G948" s="103"/>
      <c r="H948" s="48"/>
      <c r="I948" s="75"/>
    </row>
    <row r="949" spans="1:9" x14ac:dyDescent="0.25">
      <c r="A949" s="43">
        <v>939</v>
      </c>
      <c r="B949" s="78"/>
      <c r="C949" s="48"/>
      <c r="D949" s="48"/>
      <c r="E949" s="14" t="str">
        <f>IF(OR(ISBLANK(B949),ISBLANK(D949))=FALSE,VLOOKUP(C949,'Límites CartaControl'!$A$7:$I$13,9,FALSE),"")</f>
        <v/>
      </c>
      <c r="F949" s="48"/>
      <c r="G949" s="103"/>
      <c r="H949" s="48"/>
      <c r="I949" s="75"/>
    </row>
    <row r="950" spans="1:9" x14ac:dyDescent="0.25">
      <c r="A950" s="43">
        <v>940</v>
      </c>
      <c r="B950" s="78"/>
      <c r="C950" s="48"/>
      <c r="D950" s="48"/>
      <c r="E950" s="14" t="str">
        <f>IF(OR(ISBLANK(B950),ISBLANK(D950))=FALSE,VLOOKUP(C950,'Límites CartaControl'!$A$7:$I$13,9,FALSE),"")</f>
        <v/>
      </c>
      <c r="F950" s="48"/>
      <c r="G950" s="103"/>
      <c r="H950" s="48"/>
      <c r="I950" s="75"/>
    </row>
    <row r="951" spans="1:9" x14ac:dyDescent="0.25">
      <c r="A951" s="43">
        <v>941</v>
      </c>
      <c r="B951" s="78"/>
      <c r="C951" s="48"/>
      <c r="D951" s="48"/>
      <c r="E951" s="14" t="str">
        <f>IF(OR(ISBLANK(B951),ISBLANK(D951))=FALSE,VLOOKUP(C951,'Límites CartaControl'!$A$7:$I$13,9,FALSE),"")</f>
        <v/>
      </c>
      <c r="F951" s="48"/>
      <c r="G951" s="103"/>
      <c r="H951" s="48"/>
      <c r="I951" s="75"/>
    </row>
    <row r="952" spans="1:9" x14ac:dyDescent="0.25">
      <c r="A952" s="43">
        <v>942</v>
      </c>
      <c r="B952" s="78"/>
      <c r="C952" s="48"/>
      <c r="D952" s="48"/>
      <c r="E952" s="14" t="str">
        <f>IF(OR(ISBLANK(B952),ISBLANK(D952))=FALSE,VLOOKUP(C952,'Límites CartaControl'!$A$7:$I$13,9,FALSE),"")</f>
        <v/>
      </c>
      <c r="F952" s="48"/>
      <c r="G952" s="103"/>
      <c r="H952" s="48"/>
      <c r="I952" s="75"/>
    </row>
    <row r="953" spans="1:9" x14ac:dyDescent="0.25">
      <c r="A953" s="43">
        <v>943</v>
      </c>
      <c r="B953" s="78"/>
      <c r="C953" s="48"/>
      <c r="D953" s="48"/>
      <c r="E953" s="14" t="str">
        <f>IF(OR(ISBLANK(B953),ISBLANK(D953))=FALSE,VLOOKUP(C953,'Límites CartaControl'!$A$7:$I$13,9,FALSE),"")</f>
        <v/>
      </c>
      <c r="F953" s="48"/>
      <c r="G953" s="103"/>
      <c r="H953" s="48"/>
      <c r="I953" s="75"/>
    </row>
    <row r="954" spans="1:9" x14ac:dyDescent="0.25">
      <c r="A954" s="43">
        <v>944</v>
      </c>
      <c r="B954" s="78"/>
      <c r="C954" s="48"/>
      <c r="D954" s="48"/>
      <c r="E954" s="14" t="str">
        <f>IF(OR(ISBLANK(B954),ISBLANK(D954))=FALSE,VLOOKUP(C954,'Límites CartaControl'!$A$7:$I$13,9,FALSE),"")</f>
        <v/>
      </c>
      <c r="F954" s="48"/>
      <c r="G954" s="103"/>
      <c r="H954" s="48"/>
      <c r="I954" s="75"/>
    </row>
    <row r="955" spans="1:9" x14ac:dyDescent="0.25">
      <c r="A955" s="43">
        <v>945</v>
      </c>
      <c r="B955" s="78"/>
      <c r="C955" s="48"/>
      <c r="D955" s="48"/>
      <c r="E955" s="14" t="str">
        <f>IF(OR(ISBLANK(B955),ISBLANK(D955))=FALSE,VLOOKUP(C955,'Límites CartaControl'!$A$7:$I$13,9,FALSE),"")</f>
        <v/>
      </c>
      <c r="F955" s="48"/>
      <c r="G955" s="103"/>
      <c r="H955" s="48"/>
      <c r="I955" s="75"/>
    </row>
    <row r="956" spans="1:9" x14ac:dyDescent="0.25">
      <c r="A956" s="43">
        <v>946</v>
      </c>
      <c r="B956" s="78"/>
      <c r="C956" s="48"/>
      <c r="D956" s="48"/>
      <c r="E956" s="14" t="str">
        <f>IF(OR(ISBLANK(B956),ISBLANK(D956))=FALSE,VLOOKUP(C956,'Límites CartaControl'!$A$7:$I$13,9,FALSE),"")</f>
        <v/>
      </c>
      <c r="F956" s="48"/>
      <c r="G956" s="103"/>
      <c r="H956" s="48"/>
      <c r="I956" s="75"/>
    </row>
    <row r="957" spans="1:9" x14ac:dyDescent="0.25">
      <c r="A957" s="43">
        <v>947</v>
      </c>
      <c r="B957" s="78"/>
      <c r="C957" s="48"/>
      <c r="D957" s="48"/>
      <c r="E957" s="14" t="str">
        <f>IF(OR(ISBLANK(B957),ISBLANK(D957))=FALSE,VLOOKUP(C957,'Límites CartaControl'!$A$7:$I$13,9,FALSE),"")</f>
        <v/>
      </c>
      <c r="F957" s="48"/>
      <c r="G957" s="103"/>
      <c r="H957" s="48"/>
      <c r="I957" s="75"/>
    </row>
    <row r="958" spans="1:9" x14ac:dyDescent="0.25">
      <c r="A958" s="43">
        <v>948</v>
      </c>
      <c r="B958" s="78"/>
      <c r="C958" s="48"/>
      <c r="D958" s="48"/>
      <c r="E958" s="14" t="str">
        <f>IF(OR(ISBLANK(B958),ISBLANK(D958))=FALSE,VLOOKUP(C958,'Límites CartaControl'!$A$7:$I$13,9,FALSE),"")</f>
        <v/>
      </c>
      <c r="F958" s="48"/>
      <c r="G958" s="103"/>
      <c r="H958" s="48"/>
      <c r="I958" s="75"/>
    </row>
    <row r="959" spans="1:9" x14ac:dyDescent="0.25">
      <c r="A959" s="43">
        <v>949</v>
      </c>
      <c r="B959" s="78"/>
      <c r="C959" s="48"/>
      <c r="D959" s="48"/>
      <c r="E959" s="14" t="str">
        <f>IF(OR(ISBLANK(B959),ISBLANK(D959))=FALSE,VLOOKUP(C959,'Límites CartaControl'!$A$7:$I$13,9,FALSE),"")</f>
        <v/>
      </c>
      <c r="F959" s="48"/>
      <c r="G959" s="103"/>
      <c r="H959" s="48"/>
      <c r="I959" s="75"/>
    </row>
    <row r="960" spans="1:9" x14ac:dyDescent="0.25">
      <c r="A960" s="43">
        <v>950</v>
      </c>
      <c r="B960" s="78"/>
      <c r="C960" s="48"/>
      <c r="D960" s="48"/>
      <c r="E960" s="14" t="str">
        <f>IF(OR(ISBLANK(B960),ISBLANK(D960))=FALSE,VLOOKUP(C960,'Límites CartaControl'!$A$7:$I$13,9,FALSE),"")</f>
        <v/>
      </c>
      <c r="F960" s="48"/>
      <c r="G960" s="103"/>
      <c r="H960" s="48"/>
      <c r="I960" s="75"/>
    </row>
    <row r="961" spans="1:9" x14ac:dyDescent="0.25">
      <c r="A961" s="43">
        <v>951</v>
      </c>
      <c r="B961" s="78"/>
      <c r="C961" s="48"/>
      <c r="D961" s="48"/>
      <c r="E961" s="14" t="str">
        <f>IF(OR(ISBLANK(B961),ISBLANK(D961))=FALSE,VLOOKUP(C961,'Límites CartaControl'!$A$7:$I$13,9,FALSE),"")</f>
        <v/>
      </c>
      <c r="F961" s="48"/>
      <c r="G961" s="103"/>
      <c r="H961" s="48"/>
      <c r="I961" s="75"/>
    </row>
    <row r="962" spans="1:9" x14ac:dyDescent="0.25">
      <c r="A962" s="43">
        <v>952</v>
      </c>
      <c r="B962" s="78"/>
      <c r="C962" s="48"/>
      <c r="D962" s="48"/>
      <c r="E962" s="14" t="str">
        <f>IF(OR(ISBLANK(B962),ISBLANK(D962))=FALSE,VLOOKUP(C962,'Límites CartaControl'!$A$7:$I$13,9,FALSE),"")</f>
        <v/>
      </c>
      <c r="F962" s="48"/>
      <c r="G962" s="103"/>
      <c r="H962" s="48"/>
      <c r="I962" s="75"/>
    </row>
    <row r="963" spans="1:9" x14ac:dyDescent="0.25">
      <c r="A963" s="43">
        <v>953</v>
      </c>
      <c r="B963" s="78"/>
      <c r="C963" s="48"/>
      <c r="D963" s="48"/>
      <c r="E963" s="14" t="str">
        <f>IF(OR(ISBLANK(B963),ISBLANK(D963))=FALSE,VLOOKUP(C963,'Límites CartaControl'!$A$7:$I$13,9,FALSE),"")</f>
        <v/>
      </c>
      <c r="F963" s="48"/>
      <c r="G963" s="103"/>
      <c r="H963" s="48"/>
      <c r="I963" s="75"/>
    </row>
    <row r="964" spans="1:9" x14ac:dyDescent="0.25">
      <c r="A964" s="43">
        <v>954</v>
      </c>
      <c r="B964" s="78"/>
      <c r="C964" s="48"/>
      <c r="D964" s="48"/>
      <c r="E964" s="14" t="str">
        <f>IF(OR(ISBLANK(B964),ISBLANK(D964))=FALSE,VLOOKUP(C964,'Límites CartaControl'!$A$7:$I$13,9,FALSE),"")</f>
        <v/>
      </c>
      <c r="F964" s="48"/>
      <c r="G964" s="103"/>
      <c r="H964" s="48"/>
      <c r="I964" s="75"/>
    </row>
    <row r="965" spans="1:9" x14ac:dyDescent="0.25">
      <c r="A965" s="43">
        <v>955</v>
      </c>
      <c r="B965" s="78"/>
      <c r="C965" s="48"/>
      <c r="D965" s="48"/>
      <c r="E965" s="14" t="str">
        <f>IF(OR(ISBLANK(B965),ISBLANK(D965))=FALSE,VLOOKUP(C965,'Límites CartaControl'!$A$7:$I$13,9,FALSE),"")</f>
        <v/>
      </c>
      <c r="F965" s="48"/>
      <c r="G965" s="103"/>
      <c r="H965" s="48"/>
      <c r="I965" s="75"/>
    </row>
    <row r="966" spans="1:9" x14ac:dyDescent="0.25">
      <c r="A966" s="43">
        <v>956</v>
      </c>
      <c r="B966" s="78"/>
      <c r="C966" s="48"/>
      <c r="D966" s="48"/>
      <c r="E966" s="14" t="str">
        <f>IF(OR(ISBLANK(B966),ISBLANK(D966))=FALSE,VLOOKUP(C966,'Límites CartaControl'!$A$7:$I$13,9,FALSE),"")</f>
        <v/>
      </c>
      <c r="F966" s="48"/>
      <c r="G966" s="103"/>
      <c r="H966" s="48"/>
      <c r="I966" s="75"/>
    </row>
    <row r="967" spans="1:9" x14ac:dyDescent="0.25">
      <c r="A967" s="43">
        <v>957</v>
      </c>
      <c r="B967" s="78"/>
      <c r="C967" s="48"/>
      <c r="D967" s="48"/>
      <c r="E967" s="14" t="str">
        <f>IF(OR(ISBLANK(B967),ISBLANK(D967))=FALSE,VLOOKUP(C967,'Límites CartaControl'!$A$7:$I$13,9,FALSE),"")</f>
        <v/>
      </c>
      <c r="F967" s="48"/>
      <c r="G967" s="103"/>
      <c r="H967" s="48"/>
      <c r="I967" s="75"/>
    </row>
    <row r="968" spans="1:9" x14ac:dyDescent="0.25">
      <c r="A968" s="43">
        <v>958</v>
      </c>
      <c r="B968" s="78"/>
      <c r="C968" s="48"/>
      <c r="D968" s="48"/>
      <c r="E968" s="14" t="str">
        <f>IF(OR(ISBLANK(B968),ISBLANK(D968))=FALSE,VLOOKUP(C968,'Límites CartaControl'!$A$7:$I$13,9,FALSE),"")</f>
        <v/>
      </c>
      <c r="F968" s="48"/>
      <c r="G968" s="103"/>
      <c r="H968" s="48"/>
      <c r="I968" s="75"/>
    </row>
    <row r="969" spans="1:9" x14ac:dyDescent="0.25">
      <c r="A969" s="43">
        <v>959</v>
      </c>
      <c r="B969" s="78"/>
      <c r="C969" s="48"/>
      <c r="D969" s="48"/>
      <c r="E969" s="14" t="str">
        <f>IF(OR(ISBLANK(B969),ISBLANK(D969))=FALSE,VLOOKUP(C969,'Límites CartaControl'!$A$7:$I$13,9,FALSE),"")</f>
        <v/>
      </c>
      <c r="F969" s="48"/>
      <c r="G969" s="103"/>
      <c r="H969" s="48"/>
      <c r="I969" s="75"/>
    </row>
    <row r="970" spans="1:9" x14ac:dyDescent="0.25">
      <c r="A970" s="43">
        <v>960</v>
      </c>
      <c r="B970" s="78"/>
      <c r="C970" s="48"/>
      <c r="D970" s="48"/>
      <c r="E970" s="14" t="str">
        <f>IF(OR(ISBLANK(B970),ISBLANK(D970))=FALSE,VLOOKUP(C970,'Límites CartaControl'!$A$7:$I$13,9,FALSE),"")</f>
        <v/>
      </c>
      <c r="F970" s="48"/>
      <c r="G970" s="103"/>
      <c r="H970" s="48"/>
      <c r="I970" s="75"/>
    </row>
    <row r="971" spans="1:9" x14ac:dyDescent="0.25">
      <c r="A971" s="43">
        <v>961</v>
      </c>
      <c r="B971" s="78"/>
      <c r="C971" s="48"/>
      <c r="D971" s="48"/>
      <c r="E971" s="14" t="str">
        <f>IF(OR(ISBLANK(B971),ISBLANK(D971))=FALSE,VLOOKUP(C971,'Límites CartaControl'!$A$7:$I$13,9,FALSE),"")</f>
        <v/>
      </c>
      <c r="F971" s="48"/>
      <c r="G971" s="103"/>
      <c r="H971" s="48"/>
      <c r="I971" s="75"/>
    </row>
    <row r="972" spans="1:9" x14ac:dyDescent="0.25">
      <c r="A972" s="43">
        <v>962</v>
      </c>
      <c r="B972" s="78"/>
      <c r="C972" s="48"/>
      <c r="D972" s="48"/>
      <c r="E972" s="14" t="str">
        <f>IF(OR(ISBLANK(B972),ISBLANK(D972))=FALSE,VLOOKUP(C972,'Límites CartaControl'!$A$7:$I$13,9,FALSE),"")</f>
        <v/>
      </c>
      <c r="F972" s="48"/>
      <c r="G972" s="103"/>
      <c r="H972" s="48"/>
      <c r="I972" s="75"/>
    </row>
    <row r="973" spans="1:9" x14ac:dyDescent="0.25">
      <c r="A973" s="43">
        <v>963</v>
      </c>
      <c r="B973" s="78"/>
      <c r="C973" s="48"/>
      <c r="D973" s="48"/>
      <c r="E973" s="14" t="str">
        <f>IF(OR(ISBLANK(B973),ISBLANK(D973))=FALSE,VLOOKUP(C973,'Límites CartaControl'!$A$7:$I$13,9,FALSE),"")</f>
        <v/>
      </c>
      <c r="F973" s="48"/>
      <c r="G973" s="103"/>
      <c r="H973" s="48"/>
      <c r="I973" s="75"/>
    </row>
    <row r="974" spans="1:9" x14ac:dyDescent="0.25">
      <c r="A974" s="43">
        <v>964</v>
      </c>
      <c r="B974" s="78"/>
      <c r="C974" s="48"/>
      <c r="D974" s="48"/>
      <c r="E974" s="14" t="str">
        <f>IF(OR(ISBLANK(B974),ISBLANK(D974))=FALSE,VLOOKUP(C974,'Límites CartaControl'!$A$7:$I$13,9,FALSE),"")</f>
        <v/>
      </c>
      <c r="F974" s="48"/>
      <c r="G974" s="103"/>
      <c r="H974" s="48"/>
      <c r="I974" s="75"/>
    </row>
    <row r="975" spans="1:9" x14ac:dyDescent="0.25">
      <c r="A975" s="43">
        <v>965</v>
      </c>
      <c r="B975" s="78"/>
      <c r="C975" s="48"/>
      <c r="D975" s="48"/>
      <c r="E975" s="14" t="str">
        <f>IF(OR(ISBLANK(B975),ISBLANK(D975))=FALSE,VLOOKUP(C975,'Límites CartaControl'!$A$7:$I$13,9,FALSE),"")</f>
        <v/>
      </c>
      <c r="F975" s="48"/>
      <c r="G975" s="103"/>
      <c r="H975" s="48"/>
      <c r="I975" s="75"/>
    </row>
    <row r="976" spans="1:9" x14ac:dyDescent="0.25">
      <c r="A976" s="43">
        <v>966</v>
      </c>
      <c r="B976" s="78"/>
      <c r="C976" s="48"/>
      <c r="D976" s="48"/>
      <c r="E976" s="14" t="str">
        <f>IF(OR(ISBLANK(B976),ISBLANK(D976))=FALSE,VLOOKUP(C976,'Límites CartaControl'!$A$7:$I$13,9,FALSE),"")</f>
        <v/>
      </c>
      <c r="F976" s="48"/>
      <c r="G976" s="103"/>
      <c r="H976" s="48"/>
      <c r="I976" s="75"/>
    </row>
    <row r="977" spans="1:9" x14ac:dyDescent="0.25">
      <c r="A977" s="43">
        <v>967</v>
      </c>
      <c r="B977" s="78"/>
      <c r="C977" s="48"/>
      <c r="D977" s="48"/>
      <c r="E977" s="14" t="str">
        <f>IF(OR(ISBLANK(B977),ISBLANK(D977))=FALSE,VLOOKUP(C977,'Límites CartaControl'!$A$7:$I$13,9,FALSE),"")</f>
        <v/>
      </c>
      <c r="F977" s="48"/>
      <c r="G977" s="103"/>
      <c r="H977" s="48"/>
      <c r="I977" s="75"/>
    </row>
    <row r="978" spans="1:9" x14ac:dyDescent="0.25">
      <c r="A978" s="43">
        <v>968</v>
      </c>
      <c r="B978" s="78"/>
      <c r="C978" s="48"/>
      <c r="D978" s="48"/>
      <c r="E978" s="14" t="str">
        <f>IF(OR(ISBLANK(B978),ISBLANK(D978))=FALSE,VLOOKUP(C978,'Límites CartaControl'!$A$7:$I$13,9,FALSE),"")</f>
        <v/>
      </c>
      <c r="F978" s="48"/>
      <c r="G978" s="103"/>
      <c r="H978" s="48"/>
      <c r="I978" s="75"/>
    </row>
    <row r="979" spans="1:9" x14ac:dyDescent="0.25">
      <c r="A979" s="43">
        <v>969</v>
      </c>
      <c r="B979" s="78"/>
      <c r="C979" s="48"/>
      <c r="D979" s="48"/>
      <c r="E979" s="14" t="str">
        <f>IF(OR(ISBLANK(B979),ISBLANK(D979))=FALSE,VLOOKUP(C979,'Límites CartaControl'!$A$7:$I$13,9,FALSE),"")</f>
        <v/>
      </c>
      <c r="F979" s="48"/>
      <c r="G979" s="103"/>
      <c r="H979" s="48"/>
      <c r="I979" s="75"/>
    </row>
    <row r="980" spans="1:9" x14ac:dyDescent="0.25">
      <c r="A980" s="43">
        <v>970</v>
      </c>
      <c r="B980" s="78"/>
      <c r="C980" s="48"/>
      <c r="D980" s="48"/>
      <c r="E980" s="14" t="str">
        <f>IF(OR(ISBLANK(B980),ISBLANK(D980))=FALSE,VLOOKUP(C980,'Límites CartaControl'!$A$7:$I$13,9,FALSE),"")</f>
        <v/>
      </c>
      <c r="F980" s="48"/>
      <c r="G980" s="103"/>
      <c r="H980" s="48"/>
      <c r="I980" s="75"/>
    </row>
    <row r="981" spans="1:9" x14ac:dyDescent="0.25">
      <c r="A981" s="43">
        <v>971</v>
      </c>
      <c r="B981" s="78"/>
      <c r="C981" s="48"/>
      <c r="D981" s="48"/>
      <c r="E981" s="14" t="str">
        <f>IF(OR(ISBLANK(B981),ISBLANK(D981))=FALSE,VLOOKUP(C981,'Límites CartaControl'!$A$7:$I$13,9,FALSE),"")</f>
        <v/>
      </c>
      <c r="F981" s="48"/>
      <c r="G981" s="103"/>
      <c r="H981" s="48"/>
      <c r="I981" s="75"/>
    </row>
    <row r="982" spans="1:9" x14ac:dyDescent="0.25">
      <c r="A982" s="43">
        <v>972</v>
      </c>
      <c r="B982" s="78"/>
      <c r="C982" s="48"/>
      <c r="D982" s="48"/>
      <c r="E982" s="14" t="str">
        <f>IF(OR(ISBLANK(B982),ISBLANK(D982))=FALSE,VLOOKUP(C982,'Límites CartaControl'!$A$7:$I$13,9,FALSE),"")</f>
        <v/>
      </c>
      <c r="F982" s="48"/>
      <c r="G982" s="103"/>
      <c r="H982" s="48"/>
      <c r="I982" s="75"/>
    </row>
    <row r="983" spans="1:9" x14ac:dyDescent="0.25">
      <c r="A983" s="43">
        <v>973</v>
      </c>
      <c r="B983" s="78"/>
      <c r="C983" s="48"/>
      <c r="D983" s="48"/>
      <c r="E983" s="14" t="str">
        <f>IF(OR(ISBLANK(B983),ISBLANK(D983))=FALSE,VLOOKUP(C983,'Límites CartaControl'!$A$7:$I$13,9,FALSE),"")</f>
        <v/>
      </c>
      <c r="F983" s="48"/>
      <c r="G983" s="103"/>
      <c r="H983" s="48"/>
      <c r="I983" s="75"/>
    </row>
    <row r="984" spans="1:9" x14ac:dyDescent="0.25">
      <c r="A984" s="43">
        <v>974</v>
      </c>
      <c r="B984" s="78"/>
      <c r="C984" s="48"/>
      <c r="D984" s="48"/>
      <c r="E984" s="14" t="str">
        <f>IF(OR(ISBLANK(B984),ISBLANK(D984))=FALSE,VLOOKUP(C984,'Límites CartaControl'!$A$7:$I$13,9,FALSE),"")</f>
        <v/>
      </c>
      <c r="F984" s="48"/>
      <c r="G984" s="103"/>
      <c r="H984" s="48"/>
      <c r="I984" s="75"/>
    </row>
    <row r="985" spans="1:9" x14ac:dyDescent="0.25">
      <c r="A985" s="43">
        <v>975</v>
      </c>
      <c r="B985" s="78"/>
      <c r="C985" s="48"/>
      <c r="D985" s="48"/>
      <c r="E985" s="14" t="str">
        <f>IF(OR(ISBLANK(B985),ISBLANK(D985))=FALSE,VLOOKUP(C985,'Límites CartaControl'!$A$7:$I$13,9,FALSE),"")</f>
        <v/>
      </c>
      <c r="F985" s="48"/>
      <c r="G985" s="103"/>
      <c r="H985" s="48"/>
      <c r="I985" s="75"/>
    </row>
    <row r="986" spans="1:9" x14ac:dyDescent="0.25">
      <c r="A986" s="43">
        <v>976</v>
      </c>
      <c r="B986" s="78"/>
      <c r="C986" s="48"/>
      <c r="D986" s="48"/>
      <c r="E986" s="14" t="str">
        <f>IF(OR(ISBLANK(B986),ISBLANK(D986))=FALSE,VLOOKUP(C986,'Límites CartaControl'!$A$7:$I$13,9,FALSE),"")</f>
        <v/>
      </c>
      <c r="F986" s="48"/>
      <c r="G986" s="103"/>
      <c r="H986" s="48"/>
      <c r="I986" s="75"/>
    </row>
    <row r="987" spans="1:9" x14ac:dyDescent="0.25">
      <c r="A987" s="43">
        <v>977</v>
      </c>
      <c r="B987" s="78"/>
      <c r="C987" s="48"/>
      <c r="D987" s="48"/>
      <c r="E987" s="14" t="str">
        <f>IF(OR(ISBLANK(B987),ISBLANK(D987))=FALSE,VLOOKUP(C987,'Límites CartaControl'!$A$7:$I$13,9,FALSE),"")</f>
        <v/>
      </c>
      <c r="F987" s="48"/>
      <c r="G987" s="103"/>
      <c r="H987" s="48"/>
      <c r="I987" s="75"/>
    </row>
    <row r="988" spans="1:9" x14ac:dyDescent="0.25">
      <c r="A988" s="43">
        <v>978</v>
      </c>
      <c r="B988" s="78"/>
      <c r="C988" s="48"/>
      <c r="D988" s="48"/>
      <c r="E988" s="14" t="str">
        <f>IF(OR(ISBLANK(B988),ISBLANK(D988))=FALSE,VLOOKUP(C988,'Límites CartaControl'!$A$7:$I$13,9,FALSE),"")</f>
        <v/>
      </c>
      <c r="F988" s="48"/>
      <c r="G988" s="103"/>
      <c r="H988" s="48"/>
      <c r="I988" s="75"/>
    </row>
    <row r="989" spans="1:9" x14ac:dyDescent="0.25">
      <c r="A989" s="43">
        <v>979</v>
      </c>
      <c r="B989" s="78"/>
      <c r="C989" s="48"/>
      <c r="D989" s="48"/>
      <c r="E989" s="14" t="str">
        <f>IF(OR(ISBLANK(B989),ISBLANK(D989))=FALSE,VLOOKUP(C989,'Límites CartaControl'!$A$7:$I$13,9,FALSE),"")</f>
        <v/>
      </c>
      <c r="F989" s="48"/>
      <c r="G989" s="103"/>
      <c r="H989" s="48"/>
      <c r="I989" s="75"/>
    </row>
    <row r="990" spans="1:9" x14ac:dyDescent="0.25">
      <c r="A990" s="43">
        <v>980</v>
      </c>
      <c r="B990" s="78"/>
      <c r="C990" s="48"/>
      <c r="D990" s="48"/>
      <c r="E990" s="14" t="str">
        <f>IF(OR(ISBLANK(B990),ISBLANK(D990))=FALSE,VLOOKUP(C990,'Límites CartaControl'!$A$7:$I$13,9,FALSE),"")</f>
        <v/>
      </c>
      <c r="F990" s="48"/>
      <c r="G990" s="103"/>
      <c r="H990" s="48"/>
      <c r="I990" s="75"/>
    </row>
    <row r="991" spans="1:9" x14ac:dyDescent="0.25">
      <c r="A991" s="43">
        <v>981</v>
      </c>
      <c r="B991" s="78"/>
      <c r="C991" s="48"/>
      <c r="D991" s="48"/>
      <c r="E991" s="14" t="str">
        <f>IF(OR(ISBLANK(B991),ISBLANK(D991))=FALSE,VLOOKUP(C991,'Límites CartaControl'!$A$7:$I$13,9,FALSE),"")</f>
        <v/>
      </c>
      <c r="F991" s="48"/>
      <c r="G991" s="103"/>
      <c r="H991" s="48"/>
      <c r="I991" s="75"/>
    </row>
    <row r="992" spans="1:9" x14ac:dyDescent="0.25">
      <c r="A992" s="43">
        <v>982</v>
      </c>
      <c r="B992" s="78"/>
      <c r="C992" s="48"/>
      <c r="D992" s="48"/>
      <c r="E992" s="14" t="str">
        <f>IF(OR(ISBLANK(B992),ISBLANK(D992))=FALSE,VLOOKUP(C992,'Límites CartaControl'!$A$7:$I$13,9,FALSE),"")</f>
        <v/>
      </c>
      <c r="F992" s="48"/>
      <c r="G992" s="103"/>
      <c r="H992" s="48"/>
      <c r="I992" s="75"/>
    </row>
    <row r="993" spans="1:9" x14ac:dyDescent="0.25">
      <c r="A993" s="43">
        <v>983</v>
      </c>
      <c r="B993" s="78"/>
      <c r="C993" s="48"/>
      <c r="D993" s="48"/>
      <c r="E993" s="14" t="str">
        <f>IF(OR(ISBLANK(B993),ISBLANK(D993))=FALSE,VLOOKUP(C993,'Límites CartaControl'!$A$7:$I$13,9,FALSE),"")</f>
        <v/>
      </c>
      <c r="F993" s="48"/>
      <c r="G993" s="103"/>
      <c r="H993" s="48"/>
      <c r="I993" s="75"/>
    </row>
    <row r="994" spans="1:9" x14ac:dyDescent="0.25">
      <c r="A994" s="43">
        <v>984</v>
      </c>
      <c r="B994" s="78"/>
      <c r="C994" s="48"/>
      <c r="D994" s="48"/>
      <c r="E994" s="14" t="str">
        <f>IF(OR(ISBLANK(B994),ISBLANK(D994))=FALSE,VLOOKUP(C994,'Límites CartaControl'!$A$7:$I$13,9,FALSE),"")</f>
        <v/>
      </c>
      <c r="F994" s="48"/>
      <c r="G994" s="103"/>
      <c r="H994" s="48"/>
      <c r="I994" s="75"/>
    </row>
    <row r="995" spans="1:9" x14ac:dyDescent="0.25">
      <c r="A995" s="43">
        <v>985</v>
      </c>
      <c r="B995" s="78"/>
      <c r="C995" s="48"/>
      <c r="D995" s="48"/>
      <c r="E995" s="14" t="str">
        <f>IF(OR(ISBLANK(B995),ISBLANK(D995))=FALSE,VLOOKUP(C995,'Límites CartaControl'!$A$7:$I$13,9,FALSE),"")</f>
        <v/>
      </c>
      <c r="F995" s="48"/>
      <c r="G995" s="103"/>
      <c r="H995" s="48"/>
      <c r="I995" s="75"/>
    </row>
    <row r="996" spans="1:9" x14ac:dyDescent="0.25">
      <c r="A996" s="43">
        <v>986</v>
      </c>
      <c r="B996" s="78"/>
      <c r="C996" s="48"/>
      <c r="D996" s="48"/>
      <c r="E996" s="14" t="str">
        <f>IF(OR(ISBLANK(B996),ISBLANK(D996))=FALSE,VLOOKUP(C996,'Límites CartaControl'!$A$7:$I$13,9,FALSE),"")</f>
        <v/>
      </c>
      <c r="F996" s="48"/>
      <c r="G996" s="103"/>
      <c r="H996" s="48"/>
      <c r="I996" s="75"/>
    </row>
    <row r="997" spans="1:9" x14ac:dyDescent="0.25">
      <c r="A997" s="43">
        <v>987</v>
      </c>
      <c r="B997" s="78"/>
      <c r="C997" s="48"/>
      <c r="D997" s="48"/>
      <c r="E997" s="14" t="str">
        <f>IF(OR(ISBLANK(B997),ISBLANK(D997))=FALSE,VLOOKUP(C997,'Límites CartaControl'!$A$7:$I$13,9,FALSE),"")</f>
        <v/>
      </c>
      <c r="F997" s="48"/>
      <c r="G997" s="103"/>
      <c r="H997" s="48"/>
      <c r="I997" s="75"/>
    </row>
    <row r="998" spans="1:9" x14ac:dyDescent="0.25">
      <c r="A998" s="43">
        <v>988</v>
      </c>
      <c r="B998" s="78"/>
      <c r="C998" s="48"/>
      <c r="D998" s="48"/>
      <c r="E998" s="14" t="str">
        <f>IF(OR(ISBLANK(B998),ISBLANK(D998))=FALSE,VLOOKUP(C998,'Límites CartaControl'!$A$7:$I$13,9,FALSE),"")</f>
        <v/>
      </c>
      <c r="F998" s="48"/>
      <c r="G998" s="103"/>
      <c r="H998" s="48"/>
      <c r="I998" s="75"/>
    </row>
    <row r="999" spans="1:9" x14ac:dyDescent="0.25">
      <c r="A999" s="43">
        <v>989</v>
      </c>
      <c r="B999" s="78"/>
      <c r="C999" s="48"/>
      <c r="D999" s="48"/>
      <c r="E999" s="14" t="str">
        <f>IF(OR(ISBLANK(B999),ISBLANK(D999))=FALSE,VLOOKUP(C999,'Límites CartaControl'!$A$7:$I$13,9,FALSE),"")</f>
        <v/>
      </c>
      <c r="F999" s="48"/>
      <c r="G999" s="103"/>
      <c r="H999" s="48"/>
      <c r="I999" s="75"/>
    </row>
    <row r="1000" spans="1:9" x14ac:dyDescent="0.25">
      <c r="A1000" s="43">
        <v>990</v>
      </c>
      <c r="B1000" s="78"/>
      <c r="C1000" s="48"/>
      <c r="D1000" s="48"/>
      <c r="E1000" s="14" t="str">
        <f>IF(OR(ISBLANK(B1000),ISBLANK(D1000))=FALSE,VLOOKUP(C1000,'Límites CartaControl'!$A$7:$I$13,9,FALSE),"")</f>
        <v/>
      </c>
      <c r="F1000" s="48"/>
      <c r="G1000" s="103"/>
      <c r="H1000" s="48"/>
      <c r="I1000" s="75"/>
    </row>
    <row r="1001" spans="1:9" x14ac:dyDescent="0.25">
      <c r="A1001" s="43">
        <v>991</v>
      </c>
      <c r="B1001" s="78"/>
      <c r="C1001" s="48"/>
      <c r="D1001" s="48"/>
      <c r="E1001" s="14" t="str">
        <f>IF(OR(ISBLANK(B1001),ISBLANK(D1001))=FALSE,VLOOKUP(C1001,'Límites CartaControl'!$A$7:$I$13,9,FALSE),"")</f>
        <v/>
      </c>
      <c r="F1001" s="48"/>
      <c r="G1001" s="103"/>
      <c r="H1001" s="48"/>
      <c r="I1001" s="75"/>
    </row>
    <row r="1002" spans="1:9" x14ac:dyDescent="0.25">
      <c r="A1002" s="43">
        <v>992</v>
      </c>
      <c r="B1002" s="78"/>
      <c r="C1002" s="48"/>
      <c r="D1002" s="48"/>
      <c r="E1002" s="14" t="str">
        <f>IF(OR(ISBLANK(B1002),ISBLANK(D1002))=FALSE,VLOOKUP(C1002,'Límites CartaControl'!$A$7:$I$13,9,FALSE),"")</f>
        <v/>
      </c>
      <c r="F1002" s="48"/>
      <c r="G1002" s="103"/>
      <c r="H1002" s="48"/>
      <c r="I1002" s="75"/>
    </row>
    <row r="1003" spans="1:9" x14ac:dyDescent="0.25">
      <c r="A1003" s="43">
        <v>993</v>
      </c>
      <c r="B1003" s="78"/>
      <c r="C1003" s="48"/>
      <c r="D1003" s="48"/>
      <c r="E1003" s="14" t="str">
        <f>IF(OR(ISBLANK(B1003),ISBLANK(D1003))=FALSE,VLOOKUP(C1003,'Límites CartaControl'!$A$7:$I$13,9,FALSE),"")</f>
        <v/>
      </c>
      <c r="F1003" s="48"/>
      <c r="G1003" s="103"/>
      <c r="H1003" s="48"/>
      <c r="I1003" s="75"/>
    </row>
    <row r="1004" spans="1:9" x14ac:dyDescent="0.25">
      <c r="A1004" s="43">
        <v>994</v>
      </c>
      <c r="B1004" s="78"/>
      <c r="C1004" s="48"/>
      <c r="D1004" s="48"/>
      <c r="E1004" s="14" t="str">
        <f>IF(OR(ISBLANK(B1004),ISBLANK(D1004))=FALSE,VLOOKUP(C1004,'Límites CartaControl'!$A$7:$I$13,9,FALSE),"")</f>
        <v/>
      </c>
      <c r="F1004" s="48"/>
      <c r="G1004" s="103"/>
      <c r="H1004" s="48"/>
      <c r="I1004" s="75"/>
    </row>
    <row r="1005" spans="1:9" x14ac:dyDescent="0.25">
      <c r="A1005" s="43">
        <v>995</v>
      </c>
      <c r="B1005" s="78"/>
      <c r="C1005" s="48"/>
      <c r="D1005" s="48"/>
      <c r="E1005" s="14" t="str">
        <f>IF(OR(ISBLANK(B1005),ISBLANK(D1005))=FALSE,VLOOKUP(C1005,'Límites CartaControl'!$A$7:$I$13,9,FALSE),"")</f>
        <v/>
      </c>
      <c r="F1005" s="48"/>
      <c r="G1005" s="103"/>
      <c r="H1005" s="48"/>
      <c r="I1005" s="75"/>
    </row>
    <row r="1006" spans="1:9" ht="15.75" thickBot="1" x14ac:dyDescent="0.3">
      <c r="A1006" s="45">
        <v>996</v>
      </c>
      <c r="B1006" s="82"/>
      <c r="C1006" s="47"/>
      <c r="D1006" s="47"/>
      <c r="E1006" s="12" t="str">
        <f>IF(OR(ISBLANK(B1006),ISBLANK(D1006))=FALSE,VLOOKUP(C1006,'Límites CartaControl'!$A$7:$I$13,9,FALSE),"")</f>
        <v/>
      </c>
      <c r="F1006" s="47"/>
      <c r="G1006" s="104"/>
      <c r="H1006" s="47"/>
      <c r="I1006" s="77"/>
    </row>
  </sheetData>
  <sheetProtection algorithmName="SHA-512" hashValue="asmtdwJ87DbBFXxkmZmIorT2pQhhmgCR4s0wPIokXECHAq2Jqa3LZjXGz4rA0p9f+OHvT2piFwuc4oK3wuzlTA==" saltValue="/vj0bJGVUgDsnshUuI3txA==" spinCount="100000" sheet="1" objects="1" scenarios="1" selectLockedCells="1" autoFilter="0" selectUnlockedCells="1"/>
  <autoFilter ref="A10:G1006"/>
  <mergeCells count="11">
    <mergeCell ref="A6:I6"/>
    <mergeCell ref="C1:G3"/>
    <mergeCell ref="C4:G5"/>
    <mergeCell ref="A9:G9"/>
    <mergeCell ref="A1:B5"/>
    <mergeCell ref="H1:I1"/>
    <mergeCell ref="H2:I2"/>
    <mergeCell ref="H3:I3"/>
    <mergeCell ref="H4:I4"/>
    <mergeCell ref="H5:I5"/>
    <mergeCell ref="D7:G7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13"/>
  <sheetViews>
    <sheetView tabSelected="1" workbookViewId="0">
      <selection activeCell="G15" sqref="G15"/>
    </sheetView>
  </sheetViews>
  <sheetFormatPr baseColWidth="10" defaultRowHeight="15" x14ac:dyDescent="0.25"/>
  <cols>
    <col min="2" max="2" width="11.42578125" style="63"/>
    <col min="3" max="3" width="16.140625" style="25" bestFit="1" customWidth="1"/>
    <col min="4" max="4" width="14.140625" style="25" bestFit="1" customWidth="1"/>
    <col min="5" max="5" width="11.85546875" style="25" bestFit="1" customWidth="1"/>
    <col min="6" max="7" width="11.42578125" style="25"/>
    <col min="8" max="8" width="13.85546875" style="25" customWidth="1"/>
    <col min="9" max="9" width="36.7109375" customWidth="1"/>
    <col min="11" max="11" width="15.85546875" bestFit="1" customWidth="1"/>
  </cols>
  <sheetData>
    <row r="1" spans="1:11" ht="15" customHeight="1" x14ac:dyDescent="0.25">
      <c r="A1" s="154"/>
      <c r="B1" s="154"/>
      <c r="C1" s="157" t="s">
        <v>106</v>
      </c>
      <c r="D1" s="158"/>
      <c r="E1" s="158"/>
      <c r="F1" s="158"/>
      <c r="G1" s="158"/>
      <c r="H1" s="158"/>
      <c r="I1" s="176"/>
      <c r="J1" s="159" t="s">
        <v>32</v>
      </c>
      <c r="K1" s="160"/>
    </row>
    <row r="2" spans="1:11" ht="15" customHeight="1" x14ac:dyDescent="0.25">
      <c r="A2" s="154"/>
      <c r="B2" s="154"/>
      <c r="C2" s="157"/>
      <c r="D2" s="158"/>
      <c r="E2" s="158"/>
      <c r="F2" s="158"/>
      <c r="G2" s="158"/>
      <c r="H2" s="158"/>
      <c r="I2" s="176"/>
      <c r="J2" s="161" t="s">
        <v>64</v>
      </c>
      <c r="K2" s="162"/>
    </row>
    <row r="3" spans="1:11" ht="15" customHeight="1" x14ac:dyDescent="0.25">
      <c r="A3" s="154"/>
      <c r="B3" s="154"/>
      <c r="C3" s="157"/>
      <c r="D3" s="158"/>
      <c r="E3" s="158"/>
      <c r="F3" s="158"/>
      <c r="G3" s="158"/>
      <c r="H3" s="158"/>
      <c r="I3" s="176"/>
      <c r="J3" s="163" t="str">
        <f>Control!F3</f>
        <v>Revisión: 1</v>
      </c>
      <c r="K3" s="164"/>
    </row>
    <row r="4" spans="1:11" x14ac:dyDescent="0.25">
      <c r="A4" s="154"/>
      <c r="B4" s="154"/>
      <c r="C4" s="165" t="s">
        <v>34</v>
      </c>
      <c r="D4" s="166"/>
      <c r="E4" s="166"/>
      <c r="F4" s="166"/>
      <c r="G4" s="166"/>
      <c r="H4" s="166"/>
      <c r="I4" s="173"/>
      <c r="J4" s="169" t="s">
        <v>35</v>
      </c>
      <c r="K4" s="170"/>
    </row>
    <row r="5" spans="1:11" ht="15.75" thickBot="1" x14ac:dyDescent="0.3">
      <c r="A5" s="215"/>
      <c r="B5" s="215"/>
      <c r="C5" s="191"/>
      <c r="D5" s="192"/>
      <c r="E5" s="192"/>
      <c r="F5" s="192"/>
      <c r="G5" s="192"/>
      <c r="H5" s="192"/>
      <c r="I5" s="193"/>
      <c r="J5" s="219">
        <f>Control!F5</f>
        <v>43364</v>
      </c>
      <c r="K5" s="220"/>
    </row>
    <row r="6" spans="1:11" ht="15.75" thickBot="1" x14ac:dyDescent="0.3">
      <c r="A6" s="182" t="s">
        <v>87</v>
      </c>
      <c r="B6" s="183"/>
      <c r="C6" s="175"/>
      <c r="D6" s="175"/>
      <c r="E6" s="175"/>
      <c r="F6" s="175"/>
      <c r="G6" s="175"/>
      <c r="H6" s="175"/>
      <c r="I6" s="206"/>
    </row>
    <row r="7" spans="1:11" ht="15.75" thickBot="1" x14ac:dyDescent="0.3">
      <c r="A7" s="128" t="s">
        <v>88</v>
      </c>
      <c r="B7" s="133" t="s">
        <v>20</v>
      </c>
      <c r="C7" s="129" t="s">
        <v>19</v>
      </c>
      <c r="D7" s="222">
        <f>'Verificacion diaria'!D8:E8</f>
        <v>0</v>
      </c>
      <c r="E7" s="223"/>
      <c r="F7" s="129" t="s">
        <v>18</v>
      </c>
      <c r="G7" s="124">
        <f>'Verificacion diaria'!M8</f>
        <v>0</v>
      </c>
      <c r="H7" s="221" t="s">
        <v>94</v>
      </c>
      <c r="I7" s="221"/>
      <c r="J7" s="134">
        <v>200</v>
      </c>
      <c r="K7" s="125" t="s">
        <v>95</v>
      </c>
    </row>
    <row r="8" spans="1:11" ht="15" hidden="1" customHeight="1" x14ac:dyDescent="0.25">
      <c r="A8" t="str">
        <f>"GRAFICO DE CONTROL EXCENTRICIDAD BALANZA "&amp;B7</f>
        <v>GRAFICO DE CONTROL EXCENTRICIDAD BALANZA 006</v>
      </c>
      <c r="E8" s="122"/>
      <c r="F8" s="91"/>
      <c r="G8" s="91"/>
    </row>
    <row r="9" spans="1:11" ht="15" hidden="1" customHeight="1" x14ac:dyDescent="0.25">
      <c r="A9" s="126" t="s">
        <v>92</v>
      </c>
      <c r="B9" s="126"/>
      <c r="C9" s="122"/>
      <c r="D9" s="127"/>
      <c r="E9" s="122"/>
      <c r="F9" s="91"/>
      <c r="G9" s="91"/>
    </row>
    <row r="10" spans="1:11" ht="15" hidden="1" customHeight="1" x14ac:dyDescent="0.25">
      <c r="A10" s="126">
        <v>1</v>
      </c>
      <c r="B10" s="126"/>
      <c r="C10" s="122"/>
      <c r="D10" s="127"/>
      <c r="E10" s="122"/>
      <c r="F10" s="91"/>
      <c r="G10" s="91"/>
    </row>
    <row r="11" spans="1:11" ht="15" hidden="1" customHeight="1" x14ac:dyDescent="0.25">
      <c r="A11" s="126">
        <v>2</v>
      </c>
      <c r="B11" s="126"/>
      <c r="C11" s="122"/>
      <c r="D11" s="127"/>
      <c r="E11" s="122"/>
      <c r="F11" s="91"/>
      <c r="G11" s="91"/>
    </row>
    <row r="12" spans="1:11" ht="15" hidden="1" customHeight="1" x14ac:dyDescent="0.25">
      <c r="A12" s="126">
        <v>3</v>
      </c>
      <c r="B12" s="126"/>
      <c r="C12" s="122"/>
      <c r="D12" s="127"/>
      <c r="E12" s="122"/>
      <c r="F12" s="91"/>
      <c r="G12" s="91"/>
    </row>
    <row r="13" spans="1:11" ht="15" hidden="1" customHeight="1" x14ac:dyDescent="0.25">
      <c r="A13" s="126">
        <v>4</v>
      </c>
      <c r="B13" s="126"/>
      <c r="C13" s="122"/>
      <c r="D13" s="127"/>
      <c r="E13" s="122"/>
      <c r="F13" s="91"/>
      <c r="G13" s="91"/>
    </row>
    <row r="14" spans="1:11" ht="15" hidden="1" customHeight="1" x14ac:dyDescent="0.25">
      <c r="A14" s="126">
        <v>5</v>
      </c>
      <c r="B14" s="126"/>
      <c r="C14" s="122"/>
      <c r="D14" s="127"/>
      <c r="E14" s="122"/>
      <c r="F14" s="91"/>
      <c r="G14" s="91"/>
    </row>
    <row r="15" spans="1:11" x14ac:dyDescent="0.25">
      <c r="A15" s="90"/>
      <c r="B15" s="90"/>
      <c r="C15" s="122"/>
      <c r="D15" s="122"/>
      <c r="E15" s="122"/>
      <c r="F15" s="91"/>
      <c r="G15" s="91"/>
    </row>
    <row r="16" spans="1:11" ht="15.75" thickBot="1" x14ac:dyDescent="0.3">
      <c r="A16" s="175" t="s">
        <v>69</v>
      </c>
      <c r="B16" s="175"/>
      <c r="C16" s="175"/>
      <c r="D16" s="175"/>
      <c r="E16" s="175"/>
      <c r="F16" s="175"/>
      <c r="G16" s="175"/>
      <c r="H16" s="68"/>
    </row>
    <row r="17" spans="1:11" x14ac:dyDescent="0.25">
      <c r="A17" s="123" t="s">
        <v>66</v>
      </c>
      <c r="B17" s="105" t="s">
        <v>67</v>
      </c>
      <c r="C17" s="106" t="s">
        <v>92</v>
      </c>
      <c r="D17" s="106" t="s">
        <v>93</v>
      </c>
      <c r="E17" s="106" t="s">
        <v>96</v>
      </c>
      <c r="F17" s="106" t="s">
        <v>68</v>
      </c>
      <c r="G17" s="106" t="s">
        <v>83</v>
      </c>
      <c r="H17" s="106" t="s">
        <v>70</v>
      </c>
      <c r="I17" s="108" t="s">
        <v>71</v>
      </c>
      <c r="J17" s="109" t="s">
        <v>90</v>
      </c>
      <c r="K17" s="109" t="s">
        <v>91</v>
      </c>
    </row>
    <row r="18" spans="1:11" x14ac:dyDescent="0.25">
      <c r="A18" s="43">
        <v>1</v>
      </c>
      <c r="B18" s="78"/>
      <c r="C18" s="48"/>
      <c r="D18" s="48"/>
      <c r="E18" s="130" t="str">
        <f t="shared" ref="E18:E81" si="0">IF(OR(ISBLANK(B18),ISBLANK(C18),ISBLANK(D18)) = FALSE,D18-$J$7,"")</f>
        <v/>
      </c>
      <c r="F18" s="130" t="str">
        <f>IF(OR(ISBLANK(B18),ISBLANK(D18))=FALSE,VLOOKUP($B$7&amp;"/"&amp;$J$7,EMT!$A$4:$C$9,3,FALSE),"")</f>
        <v/>
      </c>
      <c r="G18" s="130" t="str">
        <f>IF(F18="","",-F18)</f>
        <v/>
      </c>
      <c r="H18" s="48"/>
      <c r="I18" s="103"/>
      <c r="J18" s="48"/>
      <c r="K18" s="75"/>
    </row>
    <row r="19" spans="1:11" x14ac:dyDescent="0.25">
      <c r="A19" s="43">
        <v>2</v>
      </c>
      <c r="B19" s="78"/>
      <c r="C19" s="48"/>
      <c r="D19" s="48"/>
      <c r="E19" s="130" t="str">
        <f t="shared" si="0"/>
        <v/>
      </c>
      <c r="F19" s="130" t="str">
        <f>IF(OR(ISBLANK(B19),ISBLANK(D19))=FALSE,VLOOKUP($B$7&amp;"/"&amp;$J$7,EMT!$A$4:$C$9,3,FALSE),"")</f>
        <v/>
      </c>
      <c r="G19" s="130" t="str">
        <f t="shared" ref="G19:G82" si="1">IF(F19="","",-F19)</f>
        <v/>
      </c>
      <c r="H19" s="48"/>
      <c r="I19" s="103"/>
      <c r="J19" s="48"/>
      <c r="K19" s="75"/>
    </row>
    <row r="20" spans="1:11" x14ac:dyDescent="0.25">
      <c r="A20" s="43">
        <v>3</v>
      </c>
      <c r="B20" s="78"/>
      <c r="C20" s="48"/>
      <c r="D20" s="48"/>
      <c r="E20" s="130" t="str">
        <f t="shared" si="0"/>
        <v/>
      </c>
      <c r="F20" s="130" t="str">
        <f>IF(OR(ISBLANK(B20),ISBLANK(D20))=FALSE,VLOOKUP($B$7&amp;"/"&amp;$J$7,EMT!$A$4:$C$9,3,FALSE),"")</f>
        <v/>
      </c>
      <c r="G20" s="130" t="str">
        <f t="shared" si="1"/>
        <v/>
      </c>
      <c r="H20" s="48"/>
      <c r="I20" s="103"/>
      <c r="J20" s="48"/>
      <c r="K20" s="75"/>
    </row>
    <row r="21" spans="1:11" x14ac:dyDescent="0.25">
      <c r="A21" s="43">
        <v>4</v>
      </c>
      <c r="B21" s="78"/>
      <c r="C21" s="48"/>
      <c r="D21" s="48"/>
      <c r="E21" s="130" t="str">
        <f t="shared" si="0"/>
        <v/>
      </c>
      <c r="F21" s="130" t="str">
        <f>IF(OR(ISBLANK(B21),ISBLANK(D21))=FALSE,VLOOKUP($B$7&amp;"/"&amp;$J$7,EMT!$A$4:$C$9,3,FALSE),"")</f>
        <v/>
      </c>
      <c r="G21" s="130" t="str">
        <f t="shared" si="1"/>
        <v/>
      </c>
      <c r="H21" s="48"/>
      <c r="I21" s="103"/>
      <c r="J21" s="48"/>
      <c r="K21" s="75"/>
    </row>
    <row r="22" spans="1:11" x14ac:dyDescent="0.25">
      <c r="A22" s="43">
        <v>5</v>
      </c>
      <c r="B22" s="78"/>
      <c r="C22" s="48"/>
      <c r="D22" s="48"/>
      <c r="E22" s="130" t="str">
        <f t="shared" si="0"/>
        <v/>
      </c>
      <c r="F22" s="130" t="str">
        <f>IF(OR(ISBLANK(B22),ISBLANK(D22))=FALSE,VLOOKUP($B$7&amp;"/"&amp;$J$7,EMT!$A$4:$C$9,3,FALSE),"")</f>
        <v/>
      </c>
      <c r="G22" s="130" t="str">
        <f t="shared" si="1"/>
        <v/>
      </c>
      <c r="H22" s="48"/>
      <c r="I22" s="103"/>
      <c r="J22" s="48"/>
      <c r="K22" s="75"/>
    </row>
    <row r="23" spans="1:11" x14ac:dyDescent="0.25">
      <c r="A23" s="43">
        <v>6</v>
      </c>
      <c r="B23" s="78"/>
      <c r="C23" s="48"/>
      <c r="D23" s="48"/>
      <c r="E23" s="130" t="str">
        <f t="shared" si="0"/>
        <v/>
      </c>
      <c r="F23" s="130" t="str">
        <f>IF(OR(ISBLANK(B23),ISBLANK(D23))=FALSE,VLOOKUP($B$7&amp;"/"&amp;$J$7,EMT!$A$4:$C$9,3,FALSE),"")</f>
        <v/>
      </c>
      <c r="G23" s="130" t="str">
        <f t="shared" si="1"/>
        <v/>
      </c>
      <c r="H23" s="48"/>
      <c r="I23" s="103"/>
      <c r="J23" s="48"/>
      <c r="K23" s="75"/>
    </row>
    <row r="24" spans="1:11" x14ac:dyDescent="0.25">
      <c r="A24" s="43">
        <v>7</v>
      </c>
      <c r="B24" s="78"/>
      <c r="C24" s="48"/>
      <c r="D24" s="48"/>
      <c r="E24" s="130" t="str">
        <f t="shared" si="0"/>
        <v/>
      </c>
      <c r="F24" s="130" t="str">
        <f>IF(OR(ISBLANK(B24),ISBLANK(D24))=FALSE,VLOOKUP($B$7&amp;"/"&amp;$J$7,EMT!$A$4:$C$9,3,FALSE),"")</f>
        <v/>
      </c>
      <c r="G24" s="130" t="str">
        <f t="shared" si="1"/>
        <v/>
      </c>
      <c r="H24" s="48"/>
      <c r="I24" s="103"/>
      <c r="J24" s="48"/>
      <c r="K24" s="75"/>
    </row>
    <row r="25" spans="1:11" x14ac:dyDescent="0.25">
      <c r="A25" s="43">
        <v>8</v>
      </c>
      <c r="B25" s="78"/>
      <c r="C25" s="48"/>
      <c r="D25" s="48"/>
      <c r="E25" s="130" t="str">
        <f t="shared" si="0"/>
        <v/>
      </c>
      <c r="F25" s="130" t="str">
        <f>IF(OR(ISBLANK(B25),ISBLANK(D25))=FALSE,VLOOKUP($B$7&amp;"/"&amp;$J$7,EMT!$A$4:$C$9,3,FALSE),"")</f>
        <v/>
      </c>
      <c r="G25" s="130" t="str">
        <f t="shared" si="1"/>
        <v/>
      </c>
      <c r="H25" s="48"/>
      <c r="I25" s="103"/>
      <c r="J25" s="48"/>
      <c r="K25" s="75"/>
    </row>
    <row r="26" spans="1:11" x14ac:dyDescent="0.25">
      <c r="A26" s="43">
        <v>9</v>
      </c>
      <c r="B26" s="78"/>
      <c r="C26" s="48"/>
      <c r="D26" s="48"/>
      <c r="E26" s="130" t="str">
        <f t="shared" si="0"/>
        <v/>
      </c>
      <c r="F26" s="130" t="str">
        <f>IF(OR(ISBLANK(B26),ISBLANK(D26))=FALSE,VLOOKUP($B$7&amp;"/"&amp;$J$7,EMT!$A$4:$C$9,3,FALSE),"")</f>
        <v/>
      </c>
      <c r="G26" s="130" t="str">
        <f t="shared" si="1"/>
        <v/>
      </c>
      <c r="H26" s="48"/>
      <c r="I26" s="103"/>
      <c r="J26" s="48"/>
      <c r="K26" s="75"/>
    </row>
    <row r="27" spans="1:11" x14ac:dyDescent="0.25">
      <c r="A27" s="43">
        <v>10</v>
      </c>
      <c r="B27" s="78"/>
      <c r="C27" s="48"/>
      <c r="D27" s="48"/>
      <c r="E27" s="130" t="str">
        <f t="shared" si="0"/>
        <v/>
      </c>
      <c r="F27" s="130" t="str">
        <f>IF(OR(ISBLANK(B27),ISBLANK(D27))=FALSE,VLOOKUP($B$7&amp;"/"&amp;$J$7,EMT!$A$4:$C$9,3,FALSE),"")</f>
        <v/>
      </c>
      <c r="G27" s="130" t="str">
        <f t="shared" si="1"/>
        <v/>
      </c>
      <c r="H27" s="48"/>
      <c r="I27" s="103"/>
      <c r="J27" s="48"/>
      <c r="K27" s="75"/>
    </row>
    <row r="28" spans="1:11" x14ac:dyDescent="0.25">
      <c r="A28" s="43">
        <v>11</v>
      </c>
      <c r="B28" s="78"/>
      <c r="C28" s="48"/>
      <c r="D28" s="48"/>
      <c r="E28" s="130" t="str">
        <f t="shared" si="0"/>
        <v/>
      </c>
      <c r="F28" s="130" t="str">
        <f>IF(OR(ISBLANK(B28),ISBLANK(D28))=FALSE,VLOOKUP($B$7&amp;"/"&amp;$J$7,EMT!$A$4:$C$9,3,FALSE),"")</f>
        <v/>
      </c>
      <c r="G28" s="130" t="str">
        <f t="shared" si="1"/>
        <v/>
      </c>
      <c r="H28" s="48"/>
      <c r="I28" s="103"/>
      <c r="J28" s="48"/>
      <c r="K28" s="75"/>
    </row>
    <row r="29" spans="1:11" x14ac:dyDescent="0.25">
      <c r="A29" s="43">
        <v>12</v>
      </c>
      <c r="B29" s="78"/>
      <c r="C29" s="48"/>
      <c r="D29" s="48"/>
      <c r="E29" s="130" t="str">
        <f t="shared" si="0"/>
        <v/>
      </c>
      <c r="F29" s="130" t="str">
        <f>IF(OR(ISBLANK(B29),ISBLANK(D29))=FALSE,VLOOKUP($B$7&amp;"/"&amp;$J$7,EMT!$A$4:$C$9,3,FALSE),"")</f>
        <v/>
      </c>
      <c r="G29" s="130" t="str">
        <f t="shared" si="1"/>
        <v/>
      </c>
      <c r="H29" s="48"/>
      <c r="I29" s="103"/>
      <c r="J29" s="48"/>
      <c r="K29" s="75"/>
    </row>
    <row r="30" spans="1:11" x14ac:dyDescent="0.25">
      <c r="A30" s="43">
        <v>13</v>
      </c>
      <c r="B30" s="78"/>
      <c r="C30" s="48"/>
      <c r="D30" s="48"/>
      <c r="E30" s="130" t="str">
        <f t="shared" si="0"/>
        <v/>
      </c>
      <c r="F30" s="130" t="str">
        <f>IF(OR(ISBLANK(B30),ISBLANK(D30))=FALSE,VLOOKUP($B$7&amp;"/"&amp;$J$7,EMT!$A$4:$C$9,3,FALSE),"")</f>
        <v/>
      </c>
      <c r="G30" s="130" t="str">
        <f t="shared" si="1"/>
        <v/>
      </c>
      <c r="H30" s="48"/>
      <c r="I30" s="103"/>
      <c r="J30" s="48"/>
      <c r="K30" s="75"/>
    </row>
    <row r="31" spans="1:11" x14ac:dyDescent="0.25">
      <c r="A31" s="43">
        <v>14</v>
      </c>
      <c r="B31" s="78"/>
      <c r="C31" s="48"/>
      <c r="D31" s="48"/>
      <c r="E31" s="130" t="str">
        <f t="shared" si="0"/>
        <v/>
      </c>
      <c r="F31" s="130" t="str">
        <f>IF(OR(ISBLANK(B31),ISBLANK(D31))=FALSE,VLOOKUP($B$7&amp;"/"&amp;$J$7,EMT!$A$4:$C$9,3,FALSE),"")</f>
        <v/>
      </c>
      <c r="G31" s="130" t="str">
        <f t="shared" si="1"/>
        <v/>
      </c>
      <c r="H31" s="48"/>
      <c r="I31" s="103"/>
      <c r="J31" s="48"/>
      <c r="K31" s="75"/>
    </row>
    <row r="32" spans="1:11" x14ac:dyDescent="0.25">
      <c r="A32" s="43">
        <v>15</v>
      </c>
      <c r="B32" s="78"/>
      <c r="C32" s="48"/>
      <c r="D32" s="48"/>
      <c r="E32" s="130" t="str">
        <f t="shared" si="0"/>
        <v/>
      </c>
      <c r="F32" s="130" t="str">
        <f>IF(OR(ISBLANK(B32),ISBLANK(D32))=FALSE,VLOOKUP($B$7&amp;"/"&amp;$J$7,EMT!$A$4:$C$9,3,FALSE),"")</f>
        <v/>
      </c>
      <c r="G32" s="130" t="str">
        <f t="shared" si="1"/>
        <v/>
      </c>
      <c r="H32" s="48"/>
      <c r="I32" s="103"/>
      <c r="J32" s="48"/>
      <c r="K32" s="75"/>
    </row>
    <row r="33" spans="1:11" x14ac:dyDescent="0.25">
      <c r="A33" s="43">
        <v>16</v>
      </c>
      <c r="B33" s="78"/>
      <c r="C33" s="48"/>
      <c r="D33" s="48"/>
      <c r="E33" s="130" t="str">
        <f t="shared" si="0"/>
        <v/>
      </c>
      <c r="F33" s="130" t="str">
        <f>IF(OR(ISBLANK(B33),ISBLANK(D33))=FALSE,VLOOKUP($B$7&amp;"/"&amp;$J$7,EMT!$A$4:$C$9,3,FALSE),"")</f>
        <v/>
      </c>
      <c r="G33" s="130" t="str">
        <f t="shared" si="1"/>
        <v/>
      </c>
      <c r="H33" s="48"/>
      <c r="I33" s="103"/>
      <c r="J33" s="48"/>
      <c r="K33" s="75"/>
    </row>
    <row r="34" spans="1:11" x14ac:dyDescent="0.25">
      <c r="A34" s="43">
        <v>17</v>
      </c>
      <c r="B34" s="78"/>
      <c r="C34" s="48"/>
      <c r="D34" s="48"/>
      <c r="E34" s="130" t="str">
        <f t="shared" si="0"/>
        <v/>
      </c>
      <c r="F34" s="130" t="str">
        <f>IF(OR(ISBLANK(B34),ISBLANK(D34))=FALSE,VLOOKUP($B$7&amp;"/"&amp;$J$7,EMT!$A$4:$C$9,3,FALSE),"")</f>
        <v/>
      </c>
      <c r="G34" s="130" t="str">
        <f t="shared" si="1"/>
        <v/>
      </c>
      <c r="H34" s="48"/>
      <c r="I34" s="103"/>
      <c r="J34" s="48"/>
      <c r="K34" s="75"/>
    </row>
    <row r="35" spans="1:11" x14ac:dyDescent="0.25">
      <c r="A35" s="43">
        <v>18</v>
      </c>
      <c r="B35" s="78"/>
      <c r="C35" s="48"/>
      <c r="D35" s="48"/>
      <c r="E35" s="130" t="str">
        <f t="shared" si="0"/>
        <v/>
      </c>
      <c r="F35" s="130" t="str">
        <f>IF(OR(ISBLANK(B35),ISBLANK(D35))=FALSE,VLOOKUP($B$7&amp;"/"&amp;$J$7,EMT!$A$4:$C$9,3,FALSE),"")</f>
        <v/>
      </c>
      <c r="G35" s="130" t="str">
        <f t="shared" si="1"/>
        <v/>
      </c>
      <c r="H35" s="48"/>
      <c r="I35" s="103"/>
      <c r="J35" s="48"/>
      <c r="K35" s="75"/>
    </row>
    <row r="36" spans="1:11" x14ac:dyDescent="0.25">
      <c r="A36" s="43">
        <v>19</v>
      </c>
      <c r="B36" s="78"/>
      <c r="C36" s="48"/>
      <c r="D36" s="48"/>
      <c r="E36" s="130" t="str">
        <f t="shared" si="0"/>
        <v/>
      </c>
      <c r="F36" s="131" t="str">
        <f>IF(OR(ISBLANK(B36),ISBLANK(D36))=FALSE,VLOOKUP($B$7&amp;"/"&amp;$J$7,EMT!$A$4:$C$9,3,FALSE),"")</f>
        <v/>
      </c>
      <c r="G36" s="131" t="str">
        <f t="shared" si="1"/>
        <v/>
      </c>
      <c r="H36" s="48"/>
      <c r="I36" s="103"/>
      <c r="J36" s="48"/>
      <c r="K36" s="75"/>
    </row>
    <row r="37" spans="1:11" x14ac:dyDescent="0.25">
      <c r="A37" s="43">
        <v>20</v>
      </c>
      <c r="B37" s="78"/>
      <c r="C37" s="48"/>
      <c r="D37" s="48"/>
      <c r="E37" s="130" t="str">
        <f t="shared" si="0"/>
        <v/>
      </c>
      <c r="F37" s="130" t="str">
        <f>IF(OR(ISBLANK(B37),ISBLANK(D37))=FALSE,VLOOKUP($B$7&amp;"/"&amp;$J$7,EMT!$A$4:$C$9,3,FALSE),"")</f>
        <v/>
      </c>
      <c r="G37" s="130" t="str">
        <f t="shared" si="1"/>
        <v/>
      </c>
      <c r="H37" s="48"/>
      <c r="I37" s="103"/>
      <c r="J37" s="48"/>
      <c r="K37" s="75"/>
    </row>
    <row r="38" spans="1:11" x14ac:dyDescent="0.25">
      <c r="A38" s="43">
        <v>21</v>
      </c>
      <c r="B38" s="78"/>
      <c r="C38" s="48"/>
      <c r="D38" s="48"/>
      <c r="E38" s="130" t="str">
        <f t="shared" si="0"/>
        <v/>
      </c>
      <c r="F38" s="130" t="str">
        <f>IF(OR(ISBLANK(B38),ISBLANK(D38))=FALSE,VLOOKUP($B$7&amp;"/"&amp;$J$7,EMT!$A$4:$C$9,3,FALSE),"")</f>
        <v/>
      </c>
      <c r="G38" s="130" t="str">
        <f t="shared" si="1"/>
        <v/>
      </c>
      <c r="H38" s="48"/>
      <c r="I38" s="103"/>
      <c r="J38" s="48"/>
      <c r="K38" s="75"/>
    </row>
    <row r="39" spans="1:11" x14ac:dyDescent="0.25">
      <c r="A39" s="43">
        <v>22</v>
      </c>
      <c r="B39" s="78"/>
      <c r="C39" s="48"/>
      <c r="D39" s="48"/>
      <c r="E39" s="130" t="str">
        <f t="shared" si="0"/>
        <v/>
      </c>
      <c r="F39" s="130" t="str">
        <f>IF(OR(ISBLANK(B39),ISBLANK(D39))=FALSE,VLOOKUP($B$7&amp;"/"&amp;$J$7,EMT!$A$4:$C$9,3,FALSE),"")</f>
        <v/>
      </c>
      <c r="G39" s="130" t="str">
        <f t="shared" si="1"/>
        <v/>
      </c>
      <c r="H39" s="48"/>
      <c r="I39" s="103"/>
      <c r="J39" s="48"/>
      <c r="K39" s="75"/>
    </row>
    <row r="40" spans="1:11" x14ac:dyDescent="0.25">
      <c r="A40" s="43">
        <v>23</v>
      </c>
      <c r="B40" s="78"/>
      <c r="C40" s="48"/>
      <c r="D40" s="48"/>
      <c r="E40" s="130" t="str">
        <f t="shared" si="0"/>
        <v/>
      </c>
      <c r="F40" s="130" t="str">
        <f>IF(OR(ISBLANK(B40),ISBLANK(D40))=FALSE,VLOOKUP($B$7&amp;"/"&amp;$J$7,EMT!$A$4:$C$9,3,FALSE),"")</f>
        <v/>
      </c>
      <c r="G40" s="130" t="str">
        <f t="shared" si="1"/>
        <v/>
      </c>
      <c r="H40" s="48"/>
      <c r="I40" s="103"/>
      <c r="J40" s="48"/>
      <c r="K40" s="75"/>
    </row>
    <row r="41" spans="1:11" x14ac:dyDescent="0.25">
      <c r="A41" s="43">
        <v>24</v>
      </c>
      <c r="B41" s="78"/>
      <c r="C41" s="48"/>
      <c r="D41" s="48"/>
      <c r="E41" s="130" t="str">
        <f t="shared" si="0"/>
        <v/>
      </c>
      <c r="F41" s="130" t="str">
        <f>IF(OR(ISBLANK(B41),ISBLANK(D41))=FALSE,VLOOKUP($B$7&amp;"/"&amp;$J$7,EMT!$A$4:$C$9,3,FALSE),"")</f>
        <v/>
      </c>
      <c r="G41" s="130" t="str">
        <f t="shared" si="1"/>
        <v/>
      </c>
      <c r="H41" s="48"/>
      <c r="I41" s="103"/>
      <c r="J41" s="48"/>
      <c r="K41" s="75"/>
    </row>
    <row r="42" spans="1:11" x14ac:dyDescent="0.25">
      <c r="A42" s="43">
        <v>25</v>
      </c>
      <c r="B42" s="78"/>
      <c r="C42" s="48"/>
      <c r="D42" s="48"/>
      <c r="E42" s="130" t="str">
        <f t="shared" si="0"/>
        <v/>
      </c>
      <c r="F42" s="130" t="str">
        <f>IF(OR(ISBLANK(B42),ISBLANK(D42))=FALSE,VLOOKUP($B$7&amp;"/"&amp;$J$7,EMT!$A$4:$C$9,3,FALSE),"")</f>
        <v/>
      </c>
      <c r="G42" s="130" t="str">
        <f t="shared" si="1"/>
        <v/>
      </c>
      <c r="H42" s="48"/>
      <c r="I42" s="103"/>
      <c r="J42" s="48"/>
      <c r="K42" s="75"/>
    </row>
    <row r="43" spans="1:11" x14ac:dyDescent="0.25">
      <c r="A43" s="43">
        <v>26</v>
      </c>
      <c r="B43" s="78"/>
      <c r="C43" s="48"/>
      <c r="D43" s="48"/>
      <c r="E43" s="130" t="str">
        <f t="shared" si="0"/>
        <v/>
      </c>
      <c r="F43" s="130" t="str">
        <f>IF(OR(ISBLANK(B43),ISBLANK(D43))=FALSE,VLOOKUP($B$7&amp;"/"&amp;$J$7,EMT!$A$4:$C$9,3,FALSE),"")</f>
        <v/>
      </c>
      <c r="G43" s="130" t="str">
        <f t="shared" si="1"/>
        <v/>
      </c>
      <c r="H43" s="48"/>
      <c r="I43" s="103"/>
      <c r="J43" s="48"/>
      <c r="K43" s="75"/>
    </row>
    <row r="44" spans="1:11" x14ac:dyDescent="0.25">
      <c r="A44" s="43">
        <v>27</v>
      </c>
      <c r="B44" s="78"/>
      <c r="C44" s="48"/>
      <c r="D44" s="48"/>
      <c r="E44" s="130" t="str">
        <f t="shared" si="0"/>
        <v/>
      </c>
      <c r="F44" s="130" t="str">
        <f>IF(OR(ISBLANK(B44),ISBLANK(D44))=FALSE,VLOOKUP($B$7&amp;"/"&amp;$J$7,EMT!$A$4:$C$9,3,FALSE),"")</f>
        <v/>
      </c>
      <c r="G44" s="130" t="str">
        <f t="shared" si="1"/>
        <v/>
      </c>
      <c r="H44" s="48"/>
      <c r="I44" s="103"/>
      <c r="J44" s="48"/>
      <c r="K44" s="75"/>
    </row>
    <row r="45" spans="1:11" x14ac:dyDescent="0.25">
      <c r="A45" s="43">
        <v>28</v>
      </c>
      <c r="B45" s="78"/>
      <c r="C45" s="48"/>
      <c r="D45" s="48"/>
      <c r="E45" s="130" t="str">
        <f t="shared" si="0"/>
        <v/>
      </c>
      <c r="F45" s="130" t="str">
        <f>IF(OR(ISBLANK(B45),ISBLANK(D45))=FALSE,VLOOKUP($B$7&amp;"/"&amp;$J$7,EMT!$A$4:$C$9,3,FALSE),"")</f>
        <v/>
      </c>
      <c r="G45" s="130" t="str">
        <f t="shared" si="1"/>
        <v/>
      </c>
      <c r="H45" s="48"/>
      <c r="I45" s="103"/>
      <c r="J45" s="48"/>
      <c r="K45" s="75"/>
    </row>
    <row r="46" spans="1:11" x14ac:dyDescent="0.25">
      <c r="A46" s="43">
        <v>29</v>
      </c>
      <c r="B46" s="78"/>
      <c r="C46" s="48"/>
      <c r="D46" s="48"/>
      <c r="E46" s="130" t="str">
        <f t="shared" si="0"/>
        <v/>
      </c>
      <c r="F46" s="130" t="str">
        <f>IF(OR(ISBLANK(B46),ISBLANK(D46))=FALSE,VLOOKUP($B$7&amp;"/"&amp;$J$7,EMT!$A$4:$C$9,3,FALSE),"")</f>
        <v/>
      </c>
      <c r="G46" s="130" t="str">
        <f t="shared" si="1"/>
        <v/>
      </c>
      <c r="H46" s="48"/>
      <c r="I46" s="103"/>
      <c r="J46" s="48"/>
      <c r="K46" s="75"/>
    </row>
    <row r="47" spans="1:11" x14ac:dyDescent="0.25">
      <c r="A47" s="43">
        <v>30</v>
      </c>
      <c r="B47" s="78"/>
      <c r="C47" s="48"/>
      <c r="D47" s="48"/>
      <c r="E47" s="130" t="str">
        <f t="shared" si="0"/>
        <v/>
      </c>
      <c r="F47" s="130" t="str">
        <f>IF(OR(ISBLANK(B47),ISBLANK(D47))=FALSE,VLOOKUP($B$7&amp;"/"&amp;$J$7,EMT!$A$4:$C$9,3,FALSE),"")</f>
        <v/>
      </c>
      <c r="G47" s="130" t="str">
        <f t="shared" si="1"/>
        <v/>
      </c>
      <c r="H47" s="48"/>
      <c r="I47" s="103"/>
      <c r="J47" s="48"/>
      <c r="K47" s="75"/>
    </row>
    <row r="48" spans="1:11" x14ac:dyDescent="0.25">
      <c r="A48" s="43">
        <v>31</v>
      </c>
      <c r="B48" s="78"/>
      <c r="C48" s="48"/>
      <c r="D48" s="48"/>
      <c r="E48" s="130" t="str">
        <f t="shared" si="0"/>
        <v/>
      </c>
      <c r="F48" s="130" t="str">
        <f>IF(OR(ISBLANK(B48),ISBLANK(D48))=FALSE,VLOOKUP($B$7&amp;"/"&amp;$J$7,EMT!$A$4:$C$9,3,FALSE),"")</f>
        <v/>
      </c>
      <c r="G48" s="130" t="str">
        <f t="shared" si="1"/>
        <v/>
      </c>
      <c r="H48" s="48"/>
      <c r="I48" s="103"/>
      <c r="J48" s="48"/>
      <c r="K48" s="75"/>
    </row>
    <row r="49" spans="1:11" x14ac:dyDescent="0.25">
      <c r="A49" s="43">
        <v>32</v>
      </c>
      <c r="B49" s="78"/>
      <c r="C49" s="48"/>
      <c r="D49" s="48"/>
      <c r="E49" s="130" t="str">
        <f t="shared" si="0"/>
        <v/>
      </c>
      <c r="F49" s="130" t="str">
        <f>IF(OR(ISBLANK(B49),ISBLANK(D49))=FALSE,VLOOKUP($B$7&amp;"/"&amp;$J$7,EMT!$A$4:$C$9,3,FALSE),"")</f>
        <v/>
      </c>
      <c r="G49" s="130" t="str">
        <f t="shared" si="1"/>
        <v/>
      </c>
      <c r="H49" s="48"/>
      <c r="I49" s="103"/>
      <c r="J49" s="48"/>
      <c r="K49" s="75"/>
    </row>
    <row r="50" spans="1:11" x14ac:dyDescent="0.25">
      <c r="A50" s="43">
        <v>33</v>
      </c>
      <c r="B50" s="78"/>
      <c r="C50" s="48"/>
      <c r="D50" s="48"/>
      <c r="E50" s="130" t="str">
        <f t="shared" si="0"/>
        <v/>
      </c>
      <c r="F50" s="130" t="str">
        <f>IF(OR(ISBLANK(B50),ISBLANK(D50))=FALSE,VLOOKUP($B$7&amp;"/"&amp;$J$7,EMT!$A$4:$C$9,3,FALSE),"")</f>
        <v/>
      </c>
      <c r="G50" s="130" t="str">
        <f t="shared" si="1"/>
        <v/>
      </c>
      <c r="H50" s="48"/>
      <c r="I50" s="103"/>
      <c r="J50" s="48"/>
      <c r="K50" s="75"/>
    </row>
    <row r="51" spans="1:11" x14ac:dyDescent="0.25">
      <c r="A51" s="43">
        <v>34</v>
      </c>
      <c r="B51" s="78"/>
      <c r="C51" s="48"/>
      <c r="D51" s="48"/>
      <c r="E51" s="130" t="str">
        <f t="shared" si="0"/>
        <v/>
      </c>
      <c r="F51" s="130" t="str">
        <f>IF(OR(ISBLANK(B51),ISBLANK(D51))=FALSE,VLOOKUP($B$7&amp;"/"&amp;$J$7,EMT!$A$4:$C$9,3,FALSE),"")</f>
        <v/>
      </c>
      <c r="G51" s="130" t="str">
        <f t="shared" si="1"/>
        <v/>
      </c>
      <c r="H51" s="48"/>
      <c r="I51" s="103"/>
      <c r="J51" s="48"/>
      <c r="K51" s="75"/>
    </row>
    <row r="52" spans="1:11" x14ac:dyDescent="0.25">
      <c r="A52" s="43">
        <v>35</v>
      </c>
      <c r="B52" s="78"/>
      <c r="C52" s="48"/>
      <c r="D52" s="48"/>
      <c r="E52" s="130" t="str">
        <f t="shared" si="0"/>
        <v/>
      </c>
      <c r="F52" s="130" t="str">
        <f>IF(OR(ISBLANK(B52),ISBLANK(D52))=FALSE,VLOOKUP($B$7&amp;"/"&amp;$J$7,EMT!$A$4:$C$9,3,FALSE),"")</f>
        <v/>
      </c>
      <c r="G52" s="130" t="str">
        <f t="shared" si="1"/>
        <v/>
      </c>
      <c r="H52" s="48"/>
      <c r="I52" s="103"/>
      <c r="J52" s="48"/>
      <c r="K52" s="75"/>
    </row>
    <row r="53" spans="1:11" x14ac:dyDescent="0.25">
      <c r="A53" s="43">
        <v>36</v>
      </c>
      <c r="B53" s="78"/>
      <c r="C53" s="48"/>
      <c r="D53" s="48"/>
      <c r="E53" s="130" t="str">
        <f t="shared" si="0"/>
        <v/>
      </c>
      <c r="F53" s="130" t="str">
        <f>IF(OR(ISBLANK(B53),ISBLANK(D53))=FALSE,VLOOKUP($B$7&amp;"/"&amp;$J$7,EMT!$A$4:$C$9,3,FALSE),"")</f>
        <v/>
      </c>
      <c r="G53" s="130" t="str">
        <f t="shared" si="1"/>
        <v/>
      </c>
      <c r="H53" s="48"/>
      <c r="I53" s="103"/>
      <c r="J53" s="48"/>
      <c r="K53" s="75"/>
    </row>
    <row r="54" spans="1:11" x14ac:dyDescent="0.25">
      <c r="A54" s="43">
        <v>37</v>
      </c>
      <c r="B54" s="78"/>
      <c r="C54" s="48"/>
      <c r="D54" s="48"/>
      <c r="E54" s="130" t="str">
        <f t="shared" si="0"/>
        <v/>
      </c>
      <c r="F54" s="130" t="str">
        <f>IF(OR(ISBLANK(B54),ISBLANK(D54))=FALSE,VLOOKUP($B$7&amp;"/"&amp;$J$7,EMT!$A$4:$C$9,3,FALSE),"")</f>
        <v/>
      </c>
      <c r="G54" s="130" t="str">
        <f t="shared" si="1"/>
        <v/>
      </c>
      <c r="H54" s="48"/>
      <c r="I54" s="103"/>
      <c r="J54" s="48"/>
      <c r="K54" s="75"/>
    </row>
    <row r="55" spans="1:11" x14ac:dyDescent="0.25">
      <c r="A55" s="43">
        <v>38</v>
      </c>
      <c r="B55" s="78"/>
      <c r="C55" s="48"/>
      <c r="D55" s="48"/>
      <c r="E55" s="130" t="str">
        <f t="shared" si="0"/>
        <v/>
      </c>
      <c r="F55" s="130" t="str">
        <f>IF(OR(ISBLANK(B55),ISBLANK(D55))=FALSE,VLOOKUP($B$7&amp;"/"&amp;$J$7,EMT!$A$4:$C$9,3,FALSE),"")</f>
        <v/>
      </c>
      <c r="G55" s="130" t="str">
        <f t="shared" si="1"/>
        <v/>
      </c>
      <c r="H55" s="48"/>
      <c r="I55" s="103"/>
      <c r="J55" s="48"/>
      <c r="K55" s="75"/>
    </row>
    <row r="56" spans="1:11" x14ac:dyDescent="0.25">
      <c r="A56" s="43">
        <v>39</v>
      </c>
      <c r="B56" s="78"/>
      <c r="C56" s="48"/>
      <c r="D56" s="48"/>
      <c r="E56" s="130" t="str">
        <f t="shared" si="0"/>
        <v/>
      </c>
      <c r="F56" s="130" t="str">
        <f>IF(OR(ISBLANK(B56),ISBLANK(D56))=FALSE,VLOOKUP($B$7&amp;"/"&amp;$J$7,EMT!$A$4:$C$9,3,FALSE),"")</f>
        <v/>
      </c>
      <c r="G56" s="130" t="str">
        <f t="shared" si="1"/>
        <v/>
      </c>
      <c r="H56" s="48"/>
      <c r="I56" s="103"/>
      <c r="J56" s="48"/>
      <c r="K56" s="75"/>
    </row>
    <row r="57" spans="1:11" x14ac:dyDescent="0.25">
      <c r="A57" s="43">
        <v>40</v>
      </c>
      <c r="B57" s="78"/>
      <c r="C57" s="48"/>
      <c r="D57" s="48"/>
      <c r="E57" s="130" t="str">
        <f t="shared" si="0"/>
        <v/>
      </c>
      <c r="F57" s="130" t="str">
        <f>IF(OR(ISBLANK(B57),ISBLANK(D57))=FALSE,VLOOKUP($B$7&amp;"/"&amp;$J$7,EMT!$A$4:$C$9,3,FALSE),"")</f>
        <v/>
      </c>
      <c r="G57" s="130" t="str">
        <f t="shared" si="1"/>
        <v/>
      </c>
      <c r="H57" s="48"/>
      <c r="I57" s="103"/>
      <c r="J57" s="48"/>
      <c r="K57" s="75"/>
    </row>
    <row r="58" spans="1:11" x14ac:dyDescent="0.25">
      <c r="A58" s="43">
        <v>41</v>
      </c>
      <c r="B58" s="78"/>
      <c r="C58" s="48"/>
      <c r="D58" s="48"/>
      <c r="E58" s="130" t="str">
        <f t="shared" si="0"/>
        <v/>
      </c>
      <c r="F58" s="130" t="str">
        <f>IF(OR(ISBLANK(B58),ISBLANK(D58))=FALSE,VLOOKUP($B$7&amp;"/"&amp;$J$7,EMT!$A$4:$C$9,3,FALSE),"")</f>
        <v/>
      </c>
      <c r="G58" s="130" t="str">
        <f t="shared" si="1"/>
        <v/>
      </c>
      <c r="H58" s="48"/>
      <c r="I58" s="103"/>
      <c r="J58" s="48"/>
      <c r="K58" s="75"/>
    </row>
    <row r="59" spans="1:11" x14ac:dyDescent="0.25">
      <c r="A59" s="43">
        <v>42</v>
      </c>
      <c r="B59" s="78"/>
      <c r="C59" s="48"/>
      <c r="D59" s="48"/>
      <c r="E59" s="130" t="str">
        <f t="shared" si="0"/>
        <v/>
      </c>
      <c r="F59" s="130" t="str">
        <f>IF(OR(ISBLANK(B59),ISBLANK(D59))=FALSE,VLOOKUP($B$7&amp;"/"&amp;$J$7,EMT!$A$4:$C$9,3,FALSE),"")</f>
        <v/>
      </c>
      <c r="G59" s="130" t="str">
        <f t="shared" si="1"/>
        <v/>
      </c>
      <c r="H59" s="48"/>
      <c r="I59" s="103"/>
      <c r="J59" s="48"/>
      <c r="K59" s="75"/>
    </row>
    <row r="60" spans="1:11" x14ac:dyDescent="0.25">
      <c r="A60" s="43">
        <v>43</v>
      </c>
      <c r="B60" s="78"/>
      <c r="C60" s="48"/>
      <c r="D60" s="48"/>
      <c r="E60" s="130" t="str">
        <f t="shared" si="0"/>
        <v/>
      </c>
      <c r="F60" s="130" t="str">
        <f>IF(OR(ISBLANK(B60),ISBLANK(D60))=FALSE,VLOOKUP($B$7&amp;"/"&amp;$J$7,EMT!$A$4:$C$9,3,FALSE),"")</f>
        <v/>
      </c>
      <c r="G60" s="130" t="str">
        <f t="shared" si="1"/>
        <v/>
      </c>
      <c r="H60" s="48"/>
      <c r="I60" s="103"/>
      <c r="J60" s="48"/>
      <c r="K60" s="75"/>
    </row>
    <row r="61" spans="1:11" x14ac:dyDescent="0.25">
      <c r="A61" s="43">
        <v>44</v>
      </c>
      <c r="B61" s="78"/>
      <c r="C61" s="48"/>
      <c r="D61" s="48"/>
      <c r="E61" s="130" t="str">
        <f t="shared" si="0"/>
        <v/>
      </c>
      <c r="F61" s="130" t="str">
        <f>IF(OR(ISBLANK(B61),ISBLANK(D61))=FALSE,VLOOKUP($B$7&amp;"/"&amp;$J$7,EMT!$A$4:$C$9,3,FALSE),"")</f>
        <v/>
      </c>
      <c r="G61" s="130" t="str">
        <f t="shared" si="1"/>
        <v/>
      </c>
      <c r="H61" s="48"/>
      <c r="I61" s="103"/>
      <c r="J61" s="48"/>
      <c r="K61" s="75"/>
    </row>
    <row r="62" spans="1:11" x14ac:dyDescent="0.25">
      <c r="A62" s="43">
        <v>45</v>
      </c>
      <c r="B62" s="78"/>
      <c r="C62" s="48"/>
      <c r="D62" s="48"/>
      <c r="E62" s="130" t="str">
        <f t="shared" si="0"/>
        <v/>
      </c>
      <c r="F62" s="130" t="str">
        <f>IF(OR(ISBLANK(B62),ISBLANK(D62))=FALSE,VLOOKUP($B$7&amp;"/"&amp;$J$7,EMT!$A$4:$C$9,3,FALSE),"")</f>
        <v/>
      </c>
      <c r="G62" s="130" t="str">
        <f t="shared" si="1"/>
        <v/>
      </c>
      <c r="H62" s="48"/>
      <c r="I62" s="103"/>
      <c r="J62" s="48"/>
      <c r="K62" s="75"/>
    </row>
    <row r="63" spans="1:11" x14ac:dyDescent="0.25">
      <c r="A63" s="43">
        <v>46</v>
      </c>
      <c r="B63" s="78"/>
      <c r="C63" s="48"/>
      <c r="D63" s="48"/>
      <c r="E63" s="130" t="str">
        <f t="shared" si="0"/>
        <v/>
      </c>
      <c r="F63" s="130" t="str">
        <f>IF(OR(ISBLANK(B63),ISBLANK(D63))=FALSE,VLOOKUP($B$7&amp;"/"&amp;$J$7,EMT!$A$4:$C$9,3,FALSE),"")</f>
        <v/>
      </c>
      <c r="G63" s="130" t="str">
        <f t="shared" si="1"/>
        <v/>
      </c>
      <c r="H63" s="48"/>
      <c r="I63" s="103"/>
      <c r="J63" s="48"/>
      <c r="K63" s="75"/>
    </row>
    <row r="64" spans="1:11" x14ac:dyDescent="0.25">
      <c r="A64" s="43">
        <v>47</v>
      </c>
      <c r="B64" s="78"/>
      <c r="C64" s="48"/>
      <c r="D64" s="48"/>
      <c r="E64" s="130" t="str">
        <f t="shared" si="0"/>
        <v/>
      </c>
      <c r="F64" s="130" t="str">
        <f>IF(OR(ISBLANK(B64),ISBLANK(D64))=FALSE,VLOOKUP($B$7&amp;"/"&amp;$J$7,EMT!$A$4:$C$9,3,FALSE),"")</f>
        <v/>
      </c>
      <c r="G64" s="130" t="str">
        <f t="shared" si="1"/>
        <v/>
      </c>
      <c r="H64" s="48"/>
      <c r="I64" s="103"/>
      <c r="J64" s="48"/>
      <c r="K64" s="75"/>
    </row>
    <row r="65" spans="1:11" x14ac:dyDescent="0.25">
      <c r="A65" s="43">
        <v>48</v>
      </c>
      <c r="B65" s="78"/>
      <c r="C65" s="48"/>
      <c r="D65" s="48"/>
      <c r="E65" s="130" t="str">
        <f t="shared" si="0"/>
        <v/>
      </c>
      <c r="F65" s="130" t="str">
        <f>IF(OR(ISBLANK(B65),ISBLANK(D65))=FALSE,VLOOKUP($B$7&amp;"/"&amp;$J$7,EMT!$A$4:$C$9,3,FALSE),"")</f>
        <v/>
      </c>
      <c r="G65" s="130" t="str">
        <f t="shared" si="1"/>
        <v/>
      </c>
      <c r="H65" s="48"/>
      <c r="I65" s="103"/>
      <c r="J65" s="48"/>
      <c r="K65" s="75"/>
    </row>
    <row r="66" spans="1:11" x14ac:dyDescent="0.25">
      <c r="A66" s="43">
        <v>49</v>
      </c>
      <c r="B66" s="78"/>
      <c r="C66" s="48"/>
      <c r="D66" s="48"/>
      <c r="E66" s="130" t="str">
        <f t="shared" si="0"/>
        <v/>
      </c>
      <c r="F66" s="130" t="str">
        <f>IF(OR(ISBLANK(B66),ISBLANK(D66))=FALSE,VLOOKUP($B$7&amp;"/"&amp;$J$7,EMT!$A$4:$C$9,3,FALSE),"")</f>
        <v/>
      </c>
      <c r="G66" s="130" t="str">
        <f t="shared" si="1"/>
        <v/>
      </c>
      <c r="H66" s="48"/>
      <c r="I66" s="103"/>
      <c r="J66" s="48"/>
      <c r="K66" s="75"/>
    </row>
    <row r="67" spans="1:11" x14ac:dyDescent="0.25">
      <c r="A67" s="43">
        <v>50</v>
      </c>
      <c r="B67" s="78"/>
      <c r="C67" s="48"/>
      <c r="D67" s="48"/>
      <c r="E67" s="130" t="str">
        <f t="shared" si="0"/>
        <v/>
      </c>
      <c r="F67" s="130" t="str">
        <f>IF(OR(ISBLANK(B67),ISBLANK(D67))=FALSE,VLOOKUP($B$7&amp;"/"&amp;$J$7,EMT!$A$4:$C$9,3,FALSE),"")</f>
        <v/>
      </c>
      <c r="G67" s="130" t="str">
        <f t="shared" si="1"/>
        <v/>
      </c>
      <c r="H67" s="48"/>
      <c r="I67" s="103"/>
      <c r="J67" s="48"/>
      <c r="K67" s="75"/>
    </row>
    <row r="68" spans="1:11" x14ac:dyDescent="0.25">
      <c r="A68" s="43">
        <v>51</v>
      </c>
      <c r="B68" s="78"/>
      <c r="C68" s="48"/>
      <c r="D68" s="48"/>
      <c r="E68" s="130" t="str">
        <f t="shared" si="0"/>
        <v/>
      </c>
      <c r="F68" s="130" t="str">
        <f>IF(OR(ISBLANK(B68),ISBLANK(D68))=FALSE,VLOOKUP($B$7&amp;"/"&amp;$J$7,EMT!$A$4:$C$9,3,FALSE),"")</f>
        <v/>
      </c>
      <c r="G68" s="130" t="str">
        <f t="shared" si="1"/>
        <v/>
      </c>
      <c r="H68" s="48"/>
      <c r="I68" s="103"/>
      <c r="J68" s="48"/>
      <c r="K68" s="75"/>
    </row>
    <row r="69" spans="1:11" x14ac:dyDescent="0.25">
      <c r="A69" s="43">
        <v>52</v>
      </c>
      <c r="B69" s="78"/>
      <c r="C69" s="48"/>
      <c r="D69" s="48"/>
      <c r="E69" s="130" t="str">
        <f t="shared" si="0"/>
        <v/>
      </c>
      <c r="F69" s="130" t="str">
        <f>IF(OR(ISBLANK(B69),ISBLANK(D69))=FALSE,VLOOKUP($B$7&amp;"/"&amp;$J$7,EMT!$A$4:$C$9,3,FALSE),"")</f>
        <v/>
      </c>
      <c r="G69" s="130" t="str">
        <f t="shared" si="1"/>
        <v/>
      </c>
      <c r="H69" s="48"/>
      <c r="I69" s="103"/>
      <c r="J69" s="48"/>
      <c r="K69" s="75"/>
    </row>
    <row r="70" spans="1:11" x14ac:dyDescent="0.25">
      <c r="A70" s="43">
        <v>53</v>
      </c>
      <c r="B70" s="78"/>
      <c r="C70" s="48"/>
      <c r="D70" s="48"/>
      <c r="E70" s="130" t="str">
        <f t="shared" si="0"/>
        <v/>
      </c>
      <c r="F70" s="130" t="str">
        <f>IF(OR(ISBLANK(B70),ISBLANK(D70))=FALSE,VLOOKUP($B$7&amp;"/"&amp;$J$7,EMT!$A$4:$C$9,3,FALSE),"")</f>
        <v/>
      </c>
      <c r="G70" s="130" t="str">
        <f t="shared" si="1"/>
        <v/>
      </c>
      <c r="H70" s="48"/>
      <c r="I70" s="103"/>
      <c r="J70" s="48"/>
      <c r="K70" s="75"/>
    </row>
    <row r="71" spans="1:11" x14ac:dyDescent="0.25">
      <c r="A71" s="43">
        <v>54</v>
      </c>
      <c r="B71" s="78"/>
      <c r="C71" s="48"/>
      <c r="D71" s="48"/>
      <c r="E71" s="130" t="str">
        <f t="shared" si="0"/>
        <v/>
      </c>
      <c r="F71" s="130" t="str">
        <f>IF(OR(ISBLANK(B71),ISBLANK(D71))=FALSE,VLOOKUP($B$7&amp;"/"&amp;$J$7,EMT!$A$4:$C$9,3,FALSE),"")</f>
        <v/>
      </c>
      <c r="G71" s="130" t="str">
        <f t="shared" si="1"/>
        <v/>
      </c>
      <c r="H71" s="48"/>
      <c r="I71" s="103"/>
      <c r="J71" s="48"/>
      <c r="K71" s="75"/>
    </row>
    <row r="72" spans="1:11" x14ac:dyDescent="0.25">
      <c r="A72" s="43">
        <v>55</v>
      </c>
      <c r="B72" s="78"/>
      <c r="C72" s="48"/>
      <c r="D72" s="48"/>
      <c r="E72" s="130" t="str">
        <f t="shared" si="0"/>
        <v/>
      </c>
      <c r="F72" s="130" t="str">
        <f>IF(OR(ISBLANK(B72),ISBLANK(D72))=FALSE,VLOOKUP($B$7&amp;"/"&amp;$J$7,EMT!$A$4:$C$9,3,FALSE),"")</f>
        <v/>
      </c>
      <c r="G72" s="130" t="str">
        <f t="shared" si="1"/>
        <v/>
      </c>
      <c r="H72" s="48"/>
      <c r="I72" s="103"/>
      <c r="J72" s="48"/>
      <c r="K72" s="75"/>
    </row>
    <row r="73" spans="1:11" x14ac:dyDescent="0.25">
      <c r="A73" s="43">
        <v>56</v>
      </c>
      <c r="B73" s="78"/>
      <c r="C73" s="48"/>
      <c r="D73" s="48"/>
      <c r="E73" s="130" t="str">
        <f t="shared" si="0"/>
        <v/>
      </c>
      <c r="F73" s="130" t="str">
        <f>IF(OR(ISBLANK(B73),ISBLANK(D73))=FALSE,VLOOKUP($B$7&amp;"/"&amp;$J$7,EMT!$A$4:$C$9,3,FALSE),"")</f>
        <v/>
      </c>
      <c r="G73" s="130" t="str">
        <f t="shared" si="1"/>
        <v/>
      </c>
      <c r="H73" s="48"/>
      <c r="I73" s="103"/>
      <c r="J73" s="48"/>
      <c r="K73" s="75"/>
    </row>
    <row r="74" spans="1:11" x14ac:dyDescent="0.25">
      <c r="A74" s="43">
        <v>57</v>
      </c>
      <c r="B74" s="78"/>
      <c r="C74" s="48"/>
      <c r="D74" s="48"/>
      <c r="E74" s="130" t="str">
        <f t="shared" si="0"/>
        <v/>
      </c>
      <c r="F74" s="130" t="str">
        <f>IF(OR(ISBLANK(B74),ISBLANK(D74))=FALSE,VLOOKUP($B$7&amp;"/"&amp;$J$7,EMT!$A$4:$C$9,3,FALSE),"")</f>
        <v/>
      </c>
      <c r="G74" s="130" t="str">
        <f t="shared" si="1"/>
        <v/>
      </c>
      <c r="H74" s="48"/>
      <c r="I74" s="103"/>
      <c r="J74" s="48"/>
      <c r="K74" s="75"/>
    </row>
    <row r="75" spans="1:11" x14ac:dyDescent="0.25">
      <c r="A75" s="43">
        <v>58</v>
      </c>
      <c r="B75" s="78"/>
      <c r="C75" s="48"/>
      <c r="D75" s="48"/>
      <c r="E75" s="130" t="str">
        <f t="shared" si="0"/>
        <v/>
      </c>
      <c r="F75" s="130" t="str">
        <f>IF(OR(ISBLANK(B75),ISBLANK(D75))=FALSE,VLOOKUP($B$7&amp;"/"&amp;$J$7,EMT!$A$4:$C$9,3,FALSE),"")</f>
        <v/>
      </c>
      <c r="G75" s="130" t="str">
        <f t="shared" si="1"/>
        <v/>
      </c>
      <c r="H75" s="48"/>
      <c r="I75" s="103"/>
      <c r="J75" s="48"/>
      <c r="K75" s="75"/>
    </row>
    <row r="76" spans="1:11" x14ac:dyDescent="0.25">
      <c r="A76" s="43">
        <v>59</v>
      </c>
      <c r="B76" s="78"/>
      <c r="C76" s="48"/>
      <c r="D76" s="48"/>
      <c r="E76" s="130" t="str">
        <f t="shared" si="0"/>
        <v/>
      </c>
      <c r="F76" s="130" t="str">
        <f>IF(OR(ISBLANK(B76),ISBLANK(D76))=FALSE,VLOOKUP($B$7&amp;"/"&amp;$J$7,EMT!$A$4:$C$9,3,FALSE),"")</f>
        <v/>
      </c>
      <c r="G76" s="130" t="str">
        <f t="shared" si="1"/>
        <v/>
      </c>
      <c r="H76" s="48"/>
      <c r="I76" s="103"/>
      <c r="J76" s="48"/>
      <c r="K76" s="75"/>
    </row>
    <row r="77" spans="1:11" x14ac:dyDescent="0.25">
      <c r="A77" s="43">
        <v>60</v>
      </c>
      <c r="B77" s="78"/>
      <c r="C77" s="48"/>
      <c r="D77" s="48"/>
      <c r="E77" s="130" t="str">
        <f t="shared" si="0"/>
        <v/>
      </c>
      <c r="F77" s="130" t="str">
        <f>IF(OR(ISBLANK(B77),ISBLANK(D77))=FALSE,VLOOKUP($B$7&amp;"/"&amp;$J$7,EMT!$A$4:$C$9,3,FALSE),"")</f>
        <v/>
      </c>
      <c r="G77" s="130" t="str">
        <f t="shared" si="1"/>
        <v/>
      </c>
      <c r="H77" s="48"/>
      <c r="I77" s="103"/>
      <c r="J77" s="48"/>
      <c r="K77" s="75"/>
    </row>
    <row r="78" spans="1:11" x14ac:dyDescent="0.25">
      <c r="A78" s="43">
        <v>61</v>
      </c>
      <c r="B78" s="78"/>
      <c r="C78" s="48"/>
      <c r="D78" s="48"/>
      <c r="E78" s="130" t="str">
        <f t="shared" si="0"/>
        <v/>
      </c>
      <c r="F78" s="130" t="str">
        <f>IF(OR(ISBLANK(B78),ISBLANK(D78))=FALSE,VLOOKUP($B$7&amp;"/"&amp;$J$7,EMT!$A$4:$C$9,3,FALSE),"")</f>
        <v/>
      </c>
      <c r="G78" s="130" t="str">
        <f t="shared" si="1"/>
        <v/>
      </c>
      <c r="H78" s="48"/>
      <c r="I78" s="103"/>
      <c r="J78" s="48"/>
      <c r="K78" s="75"/>
    </row>
    <row r="79" spans="1:11" x14ac:dyDescent="0.25">
      <c r="A79" s="43">
        <v>62</v>
      </c>
      <c r="B79" s="78"/>
      <c r="C79" s="48"/>
      <c r="D79" s="48"/>
      <c r="E79" s="130" t="str">
        <f t="shared" si="0"/>
        <v/>
      </c>
      <c r="F79" s="130" t="str">
        <f>IF(OR(ISBLANK(B79),ISBLANK(D79))=FALSE,VLOOKUP($B$7&amp;"/"&amp;$J$7,EMT!$A$4:$C$9,3,FALSE),"")</f>
        <v/>
      </c>
      <c r="G79" s="130" t="str">
        <f t="shared" si="1"/>
        <v/>
      </c>
      <c r="H79" s="48"/>
      <c r="I79" s="103"/>
      <c r="J79" s="48"/>
      <c r="K79" s="75"/>
    </row>
    <row r="80" spans="1:11" x14ac:dyDescent="0.25">
      <c r="A80" s="43">
        <v>63</v>
      </c>
      <c r="B80" s="78"/>
      <c r="C80" s="48"/>
      <c r="D80" s="48"/>
      <c r="E80" s="130" t="str">
        <f t="shared" si="0"/>
        <v/>
      </c>
      <c r="F80" s="130" t="str">
        <f>IF(OR(ISBLANK(B80),ISBLANK(D80))=FALSE,VLOOKUP($B$7&amp;"/"&amp;$J$7,EMT!$A$4:$C$9,3,FALSE),"")</f>
        <v/>
      </c>
      <c r="G80" s="130" t="str">
        <f t="shared" si="1"/>
        <v/>
      </c>
      <c r="H80" s="48"/>
      <c r="I80" s="103"/>
      <c r="J80" s="48"/>
      <c r="K80" s="75"/>
    </row>
    <row r="81" spans="1:11" x14ac:dyDescent="0.25">
      <c r="A81" s="43">
        <v>64</v>
      </c>
      <c r="B81" s="78"/>
      <c r="C81" s="48"/>
      <c r="D81" s="48"/>
      <c r="E81" s="130" t="str">
        <f t="shared" si="0"/>
        <v/>
      </c>
      <c r="F81" s="130" t="str">
        <f>IF(OR(ISBLANK(B81),ISBLANK(D81))=FALSE,VLOOKUP($B$7&amp;"/"&amp;$J$7,EMT!$A$4:$C$9,3,FALSE),"")</f>
        <v/>
      </c>
      <c r="G81" s="130" t="str">
        <f t="shared" si="1"/>
        <v/>
      </c>
      <c r="H81" s="48"/>
      <c r="I81" s="103"/>
      <c r="J81" s="48"/>
      <c r="K81" s="75"/>
    </row>
    <row r="82" spans="1:11" x14ac:dyDescent="0.25">
      <c r="A82" s="43">
        <v>65</v>
      </c>
      <c r="B82" s="78"/>
      <c r="C82" s="48"/>
      <c r="D82" s="48"/>
      <c r="E82" s="130" t="str">
        <f t="shared" ref="E82:E145" si="2">IF(OR(ISBLANK(B82),ISBLANK(C82),ISBLANK(D82)) = FALSE,D82-$J$7,"")</f>
        <v/>
      </c>
      <c r="F82" s="130" t="str">
        <f>IF(OR(ISBLANK(B82),ISBLANK(D82))=FALSE,VLOOKUP($B$7&amp;"/"&amp;$J$7,EMT!$A$4:$C$9,3,FALSE),"")</f>
        <v/>
      </c>
      <c r="G82" s="130" t="str">
        <f t="shared" si="1"/>
        <v/>
      </c>
      <c r="H82" s="48"/>
      <c r="I82" s="103"/>
      <c r="J82" s="48"/>
      <c r="K82" s="75"/>
    </row>
    <row r="83" spans="1:11" x14ac:dyDescent="0.25">
      <c r="A83" s="43">
        <v>66</v>
      </c>
      <c r="B83" s="78"/>
      <c r="C83" s="48"/>
      <c r="D83" s="48"/>
      <c r="E83" s="130" t="str">
        <f t="shared" si="2"/>
        <v/>
      </c>
      <c r="F83" s="130" t="str">
        <f>IF(OR(ISBLANK(B83),ISBLANK(D83))=FALSE,VLOOKUP($B$7&amp;"/"&amp;$J$7,EMT!$A$4:$C$9,3,FALSE),"")</f>
        <v/>
      </c>
      <c r="G83" s="130" t="str">
        <f t="shared" ref="G83:G146" si="3">IF(F83="","",-F83)</f>
        <v/>
      </c>
      <c r="H83" s="48"/>
      <c r="I83" s="103"/>
      <c r="J83" s="48"/>
      <c r="K83" s="75"/>
    </row>
    <row r="84" spans="1:11" x14ac:dyDescent="0.25">
      <c r="A84" s="43">
        <v>67</v>
      </c>
      <c r="B84" s="78"/>
      <c r="C84" s="48"/>
      <c r="D84" s="48"/>
      <c r="E84" s="130" t="str">
        <f t="shared" si="2"/>
        <v/>
      </c>
      <c r="F84" s="130" t="str">
        <f>IF(OR(ISBLANK(B84),ISBLANK(D84))=FALSE,VLOOKUP($B$7&amp;"/"&amp;$J$7,EMT!$A$4:$C$9,3,FALSE),"")</f>
        <v/>
      </c>
      <c r="G84" s="130" t="str">
        <f t="shared" si="3"/>
        <v/>
      </c>
      <c r="H84" s="48"/>
      <c r="I84" s="103"/>
      <c r="J84" s="48"/>
      <c r="K84" s="75"/>
    </row>
    <row r="85" spans="1:11" x14ac:dyDescent="0.25">
      <c r="A85" s="43">
        <v>68</v>
      </c>
      <c r="B85" s="78"/>
      <c r="C85" s="48"/>
      <c r="D85" s="48"/>
      <c r="E85" s="130" t="str">
        <f t="shared" si="2"/>
        <v/>
      </c>
      <c r="F85" s="130" t="str">
        <f>IF(OR(ISBLANK(B85),ISBLANK(D85))=FALSE,VLOOKUP($B$7&amp;"/"&amp;$J$7,EMT!$A$4:$C$9,3,FALSE),"")</f>
        <v/>
      </c>
      <c r="G85" s="130" t="str">
        <f t="shared" si="3"/>
        <v/>
      </c>
      <c r="H85" s="48"/>
      <c r="I85" s="103"/>
      <c r="J85" s="48"/>
      <c r="K85" s="75"/>
    </row>
    <row r="86" spans="1:11" x14ac:dyDescent="0.25">
      <c r="A86" s="43">
        <v>69</v>
      </c>
      <c r="B86" s="78"/>
      <c r="C86" s="48"/>
      <c r="D86" s="48"/>
      <c r="E86" s="130" t="str">
        <f t="shared" si="2"/>
        <v/>
      </c>
      <c r="F86" s="130" t="str">
        <f>IF(OR(ISBLANK(B86),ISBLANK(D86))=FALSE,VLOOKUP($B$7&amp;"/"&amp;$J$7,EMT!$A$4:$C$9,3,FALSE),"")</f>
        <v/>
      </c>
      <c r="G86" s="130" t="str">
        <f t="shared" si="3"/>
        <v/>
      </c>
      <c r="H86" s="48"/>
      <c r="I86" s="103"/>
      <c r="J86" s="48"/>
      <c r="K86" s="75"/>
    </row>
    <row r="87" spans="1:11" x14ac:dyDescent="0.25">
      <c r="A87" s="43">
        <v>70</v>
      </c>
      <c r="B87" s="78"/>
      <c r="C87" s="48"/>
      <c r="D87" s="48"/>
      <c r="E87" s="130" t="str">
        <f t="shared" si="2"/>
        <v/>
      </c>
      <c r="F87" s="130" t="str">
        <f>IF(OR(ISBLANK(B87),ISBLANK(D87))=FALSE,VLOOKUP($B$7&amp;"/"&amp;$J$7,EMT!$A$4:$C$9,3,FALSE),"")</f>
        <v/>
      </c>
      <c r="G87" s="130" t="str">
        <f t="shared" si="3"/>
        <v/>
      </c>
      <c r="H87" s="48"/>
      <c r="I87" s="103"/>
      <c r="J87" s="48"/>
      <c r="K87" s="75"/>
    </row>
    <row r="88" spans="1:11" x14ac:dyDescent="0.25">
      <c r="A88" s="43">
        <v>71</v>
      </c>
      <c r="B88" s="78"/>
      <c r="C88" s="48"/>
      <c r="D88" s="48"/>
      <c r="E88" s="130" t="str">
        <f t="shared" si="2"/>
        <v/>
      </c>
      <c r="F88" s="130" t="str">
        <f>IF(OR(ISBLANK(B88),ISBLANK(D88))=FALSE,VLOOKUP($B$7&amp;"/"&amp;$J$7,EMT!$A$4:$C$9,3,FALSE),"")</f>
        <v/>
      </c>
      <c r="G88" s="130" t="str">
        <f t="shared" si="3"/>
        <v/>
      </c>
      <c r="H88" s="48"/>
      <c r="I88" s="103"/>
      <c r="J88" s="48"/>
      <c r="K88" s="75"/>
    </row>
    <row r="89" spans="1:11" x14ac:dyDescent="0.25">
      <c r="A89" s="43">
        <v>72</v>
      </c>
      <c r="B89" s="78"/>
      <c r="C89" s="48"/>
      <c r="D89" s="48"/>
      <c r="E89" s="130" t="str">
        <f t="shared" si="2"/>
        <v/>
      </c>
      <c r="F89" s="130" t="str">
        <f>IF(OR(ISBLANK(B89),ISBLANK(D89))=FALSE,VLOOKUP($B$7&amp;"/"&amp;$J$7,EMT!$A$4:$C$9,3,FALSE),"")</f>
        <v/>
      </c>
      <c r="G89" s="130" t="str">
        <f t="shared" si="3"/>
        <v/>
      </c>
      <c r="H89" s="48"/>
      <c r="I89" s="103"/>
      <c r="J89" s="48"/>
      <c r="K89" s="75"/>
    </row>
    <row r="90" spans="1:11" x14ac:dyDescent="0.25">
      <c r="A90" s="43">
        <v>73</v>
      </c>
      <c r="B90" s="78"/>
      <c r="C90" s="48"/>
      <c r="D90" s="48"/>
      <c r="E90" s="130" t="str">
        <f t="shared" si="2"/>
        <v/>
      </c>
      <c r="F90" s="130" t="str">
        <f>IF(OR(ISBLANK(B90),ISBLANK(D90))=FALSE,VLOOKUP($B$7&amp;"/"&amp;$J$7,EMT!$A$4:$C$9,3,FALSE),"")</f>
        <v/>
      </c>
      <c r="G90" s="130" t="str">
        <f t="shared" si="3"/>
        <v/>
      </c>
      <c r="H90" s="48"/>
      <c r="I90" s="103"/>
      <c r="J90" s="48"/>
      <c r="K90" s="75"/>
    </row>
    <row r="91" spans="1:11" x14ac:dyDescent="0.25">
      <c r="A91" s="43">
        <v>74</v>
      </c>
      <c r="B91" s="78"/>
      <c r="C91" s="48"/>
      <c r="D91" s="48"/>
      <c r="E91" s="130" t="str">
        <f t="shared" si="2"/>
        <v/>
      </c>
      <c r="F91" s="130" t="str">
        <f>IF(OR(ISBLANK(B91),ISBLANK(D91))=FALSE,VLOOKUP($B$7&amp;"/"&amp;$J$7,EMT!$A$4:$C$9,3,FALSE),"")</f>
        <v/>
      </c>
      <c r="G91" s="130" t="str">
        <f t="shared" si="3"/>
        <v/>
      </c>
      <c r="H91" s="48"/>
      <c r="I91" s="103"/>
      <c r="J91" s="48"/>
      <c r="K91" s="75"/>
    </row>
    <row r="92" spans="1:11" x14ac:dyDescent="0.25">
      <c r="A92" s="43">
        <v>75</v>
      </c>
      <c r="B92" s="78"/>
      <c r="C92" s="48"/>
      <c r="D92" s="48"/>
      <c r="E92" s="130" t="str">
        <f t="shared" si="2"/>
        <v/>
      </c>
      <c r="F92" s="130" t="str">
        <f>IF(OR(ISBLANK(B92),ISBLANK(D92))=FALSE,VLOOKUP($B$7&amp;"/"&amp;$J$7,EMT!$A$4:$C$9,3,FALSE),"")</f>
        <v/>
      </c>
      <c r="G92" s="130" t="str">
        <f t="shared" si="3"/>
        <v/>
      </c>
      <c r="H92" s="48"/>
      <c r="I92" s="103"/>
      <c r="J92" s="48"/>
      <c r="K92" s="75"/>
    </row>
    <row r="93" spans="1:11" x14ac:dyDescent="0.25">
      <c r="A93" s="43">
        <v>76</v>
      </c>
      <c r="B93" s="78"/>
      <c r="C93" s="48"/>
      <c r="D93" s="48"/>
      <c r="E93" s="130" t="str">
        <f t="shared" si="2"/>
        <v/>
      </c>
      <c r="F93" s="130" t="str">
        <f>IF(OR(ISBLANK(B93),ISBLANK(D93))=FALSE,VLOOKUP($B$7&amp;"/"&amp;$J$7,EMT!$A$4:$C$9,3,FALSE),"")</f>
        <v/>
      </c>
      <c r="G93" s="130" t="str">
        <f t="shared" si="3"/>
        <v/>
      </c>
      <c r="H93" s="48"/>
      <c r="I93" s="103"/>
      <c r="J93" s="48"/>
      <c r="K93" s="75"/>
    </row>
    <row r="94" spans="1:11" x14ac:dyDescent="0.25">
      <c r="A94" s="43">
        <v>77</v>
      </c>
      <c r="B94" s="78"/>
      <c r="C94" s="48"/>
      <c r="D94" s="48"/>
      <c r="E94" s="130" t="str">
        <f t="shared" si="2"/>
        <v/>
      </c>
      <c r="F94" s="130" t="str">
        <f>IF(OR(ISBLANK(B94),ISBLANK(D94))=FALSE,VLOOKUP($B$7&amp;"/"&amp;$J$7,EMT!$A$4:$C$9,3,FALSE),"")</f>
        <v/>
      </c>
      <c r="G94" s="130" t="str">
        <f t="shared" si="3"/>
        <v/>
      </c>
      <c r="H94" s="48"/>
      <c r="I94" s="103"/>
      <c r="J94" s="48"/>
      <c r="K94" s="75"/>
    </row>
    <row r="95" spans="1:11" x14ac:dyDescent="0.25">
      <c r="A95" s="43">
        <v>78</v>
      </c>
      <c r="B95" s="78"/>
      <c r="C95" s="48"/>
      <c r="D95" s="48"/>
      <c r="E95" s="130" t="str">
        <f t="shared" si="2"/>
        <v/>
      </c>
      <c r="F95" s="130" t="str">
        <f>IF(OR(ISBLANK(B95),ISBLANK(D95))=FALSE,VLOOKUP($B$7&amp;"/"&amp;$J$7,EMT!$A$4:$C$9,3,FALSE),"")</f>
        <v/>
      </c>
      <c r="G95" s="130" t="str">
        <f t="shared" si="3"/>
        <v/>
      </c>
      <c r="H95" s="48"/>
      <c r="I95" s="103"/>
      <c r="J95" s="48"/>
      <c r="K95" s="75"/>
    </row>
    <row r="96" spans="1:11" x14ac:dyDescent="0.25">
      <c r="A96" s="43">
        <v>79</v>
      </c>
      <c r="B96" s="78"/>
      <c r="C96" s="48"/>
      <c r="D96" s="48"/>
      <c r="E96" s="130" t="str">
        <f t="shared" si="2"/>
        <v/>
      </c>
      <c r="F96" s="130" t="str">
        <f>IF(OR(ISBLANK(B96),ISBLANK(D96))=FALSE,VLOOKUP($B$7&amp;"/"&amp;$J$7,EMT!$A$4:$C$9,3,FALSE),"")</f>
        <v/>
      </c>
      <c r="G96" s="130" t="str">
        <f t="shared" si="3"/>
        <v/>
      </c>
      <c r="H96" s="48"/>
      <c r="I96" s="103"/>
      <c r="J96" s="48"/>
      <c r="K96" s="75"/>
    </row>
    <row r="97" spans="1:11" x14ac:dyDescent="0.25">
      <c r="A97" s="43">
        <v>80</v>
      </c>
      <c r="B97" s="78"/>
      <c r="C97" s="48"/>
      <c r="D97" s="48"/>
      <c r="E97" s="130" t="str">
        <f t="shared" si="2"/>
        <v/>
      </c>
      <c r="F97" s="130" t="str">
        <f>IF(OR(ISBLANK(B97),ISBLANK(D97))=FALSE,VLOOKUP($B$7&amp;"/"&amp;$J$7,EMT!$A$4:$C$9,3,FALSE),"")</f>
        <v/>
      </c>
      <c r="G97" s="130" t="str">
        <f t="shared" si="3"/>
        <v/>
      </c>
      <c r="H97" s="48"/>
      <c r="I97" s="103"/>
      <c r="J97" s="48"/>
      <c r="K97" s="75"/>
    </row>
    <row r="98" spans="1:11" x14ac:dyDescent="0.25">
      <c r="A98" s="43">
        <v>81</v>
      </c>
      <c r="B98" s="78"/>
      <c r="C98" s="48"/>
      <c r="D98" s="48"/>
      <c r="E98" s="130" t="str">
        <f t="shared" si="2"/>
        <v/>
      </c>
      <c r="F98" s="130" t="str">
        <f>IF(OR(ISBLANK(B98),ISBLANK(D98))=FALSE,VLOOKUP($B$7&amp;"/"&amp;$J$7,EMT!$A$4:$C$9,3,FALSE),"")</f>
        <v/>
      </c>
      <c r="G98" s="130" t="str">
        <f t="shared" si="3"/>
        <v/>
      </c>
      <c r="H98" s="48"/>
      <c r="I98" s="103"/>
      <c r="J98" s="48"/>
      <c r="K98" s="75"/>
    </row>
    <row r="99" spans="1:11" x14ac:dyDescent="0.25">
      <c r="A99" s="43">
        <v>82</v>
      </c>
      <c r="B99" s="78"/>
      <c r="C99" s="48"/>
      <c r="D99" s="48"/>
      <c r="E99" s="130" t="str">
        <f t="shared" si="2"/>
        <v/>
      </c>
      <c r="F99" s="130" t="str">
        <f>IF(OR(ISBLANK(B99),ISBLANK(D99))=FALSE,VLOOKUP($B$7&amp;"/"&amp;$J$7,EMT!$A$4:$C$9,3,FALSE),"")</f>
        <v/>
      </c>
      <c r="G99" s="130" t="str">
        <f t="shared" si="3"/>
        <v/>
      </c>
      <c r="H99" s="48"/>
      <c r="I99" s="103"/>
      <c r="J99" s="48"/>
      <c r="K99" s="75"/>
    </row>
    <row r="100" spans="1:11" x14ac:dyDescent="0.25">
      <c r="A100" s="43">
        <v>83</v>
      </c>
      <c r="B100" s="78"/>
      <c r="C100" s="48"/>
      <c r="D100" s="48"/>
      <c r="E100" s="130" t="str">
        <f t="shared" si="2"/>
        <v/>
      </c>
      <c r="F100" s="130" t="str">
        <f>IF(OR(ISBLANK(B100),ISBLANK(D100))=FALSE,VLOOKUP($B$7&amp;"/"&amp;$J$7,EMT!$A$4:$C$9,3,FALSE),"")</f>
        <v/>
      </c>
      <c r="G100" s="130" t="str">
        <f t="shared" si="3"/>
        <v/>
      </c>
      <c r="H100" s="48"/>
      <c r="I100" s="103"/>
      <c r="J100" s="48"/>
      <c r="K100" s="75"/>
    </row>
    <row r="101" spans="1:11" x14ac:dyDescent="0.25">
      <c r="A101" s="43">
        <v>84</v>
      </c>
      <c r="B101" s="78"/>
      <c r="C101" s="48"/>
      <c r="D101" s="48"/>
      <c r="E101" s="130" t="str">
        <f t="shared" si="2"/>
        <v/>
      </c>
      <c r="F101" s="130" t="str">
        <f>IF(OR(ISBLANK(B101),ISBLANK(D101))=FALSE,VLOOKUP($B$7&amp;"/"&amp;$J$7,EMT!$A$4:$C$9,3,FALSE),"")</f>
        <v/>
      </c>
      <c r="G101" s="130" t="str">
        <f t="shared" si="3"/>
        <v/>
      </c>
      <c r="H101" s="48"/>
      <c r="I101" s="103"/>
      <c r="J101" s="48"/>
      <c r="K101" s="75"/>
    </row>
    <row r="102" spans="1:11" x14ac:dyDescent="0.25">
      <c r="A102" s="43">
        <v>85</v>
      </c>
      <c r="B102" s="78"/>
      <c r="C102" s="48"/>
      <c r="D102" s="48"/>
      <c r="E102" s="130" t="str">
        <f t="shared" si="2"/>
        <v/>
      </c>
      <c r="F102" s="130" t="str">
        <f>IF(OR(ISBLANK(B102),ISBLANK(D102))=FALSE,VLOOKUP($B$7&amp;"/"&amp;$J$7,EMT!$A$4:$C$9,3,FALSE),"")</f>
        <v/>
      </c>
      <c r="G102" s="130" t="str">
        <f t="shared" si="3"/>
        <v/>
      </c>
      <c r="H102" s="48"/>
      <c r="I102" s="103"/>
      <c r="J102" s="48"/>
      <c r="K102" s="75"/>
    </row>
    <row r="103" spans="1:11" x14ac:dyDescent="0.25">
      <c r="A103" s="43">
        <v>86</v>
      </c>
      <c r="B103" s="78"/>
      <c r="C103" s="48"/>
      <c r="D103" s="48"/>
      <c r="E103" s="130" t="str">
        <f t="shared" si="2"/>
        <v/>
      </c>
      <c r="F103" s="130" t="str">
        <f>IF(OR(ISBLANK(B103),ISBLANK(D103))=FALSE,VLOOKUP($B$7&amp;"/"&amp;$J$7,EMT!$A$4:$C$9,3,FALSE),"")</f>
        <v/>
      </c>
      <c r="G103" s="130" t="str">
        <f t="shared" si="3"/>
        <v/>
      </c>
      <c r="H103" s="48"/>
      <c r="I103" s="103"/>
      <c r="J103" s="48"/>
      <c r="K103" s="75"/>
    </row>
    <row r="104" spans="1:11" x14ac:dyDescent="0.25">
      <c r="A104" s="43">
        <v>87</v>
      </c>
      <c r="B104" s="78"/>
      <c r="C104" s="48"/>
      <c r="D104" s="48"/>
      <c r="E104" s="130" t="str">
        <f t="shared" si="2"/>
        <v/>
      </c>
      <c r="F104" s="130" t="str">
        <f>IF(OR(ISBLANK(B104),ISBLANK(D104))=FALSE,VLOOKUP($B$7&amp;"/"&amp;$J$7,EMT!$A$4:$C$9,3,FALSE),"")</f>
        <v/>
      </c>
      <c r="G104" s="130" t="str">
        <f t="shared" si="3"/>
        <v/>
      </c>
      <c r="H104" s="48"/>
      <c r="I104" s="103"/>
      <c r="J104" s="48"/>
      <c r="K104" s="75"/>
    </row>
    <row r="105" spans="1:11" x14ac:dyDescent="0.25">
      <c r="A105" s="43">
        <v>88</v>
      </c>
      <c r="B105" s="78"/>
      <c r="C105" s="48"/>
      <c r="D105" s="48"/>
      <c r="E105" s="130" t="str">
        <f t="shared" si="2"/>
        <v/>
      </c>
      <c r="F105" s="130" t="str">
        <f>IF(OR(ISBLANK(B105),ISBLANK(D105))=FALSE,VLOOKUP($B$7&amp;"/"&amp;$J$7,EMT!$A$4:$C$9,3,FALSE),"")</f>
        <v/>
      </c>
      <c r="G105" s="130" t="str">
        <f t="shared" si="3"/>
        <v/>
      </c>
      <c r="H105" s="48"/>
      <c r="I105" s="103"/>
      <c r="J105" s="48"/>
      <c r="K105" s="75"/>
    </row>
    <row r="106" spans="1:11" x14ac:dyDescent="0.25">
      <c r="A106" s="43">
        <v>89</v>
      </c>
      <c r="B106" s="78"/>
      <c r="C106" s="48"/>
      <c r="D106" s="48"/>
      <c r="E106" s="130" t="str">
        <f t="shared" si="2"/>
        <v/>
      </c>
      <c r="F106" s="130" t="str">
        <f>IF(OR(ISBLANK(B106),ISBLANK(D106))=FALSE,VLOOKUP($B$7&amp;"/"&amp;$J$7,EMT!$A$4:$C$9,3,FALSE),"")</f>
        <v/>
      </c>
      <c r="G106" s="130" t="str">
        <f t="shared" si="3"/>
        <v/>
      </c>
      <c r="H106" s="48"/>
      <c r="I106" s="103"/>
      <c r="J106" s="48"/>
      <c r="K106" s="75"/>
    </row>
    <row r="107" spans="1:11" x14ac:dyDescent="0.25">
      <c r="A107" s="43">
        <v>90</v>
      </c>
      <c r="B107" s="78"/>
      <c r="C107" s="48"/>
      <c r="D107" s="48"/>
      <c r="E107" s="130" t="str">
        <f t="shared" si="2"/>
        <v/>
      </c>
      <c r="F107" s="130" t="str">
        <f>IF(OR(ISBLANK(B107),ISBLANK(D107))=FALSE,VLOOKUP($B$7&amp;"/"&amp;$J$7,EMT!$A$4:$C$9,3,FALSE),"")</f>
        <v/>
      </c>
      <c r="G107" s="130" t="str">
        <f t="shared" si="3"/>
        <v/>
      </c>
      <c r="H107" s="48"/>
      <c r="I107" s="103"/>
      <c r="J107" s="48"/>
      <c r="K107" s="75"/>
    </row>
    <row r="108" spans="1:11" x14ac:dyDescent="0.25">
      <c r="A108" s="43">
        <v>91</v>
      </c>
      <c r="B108" s="78"/>
      <c r="C108" s="48"/>
      <c r="D108" s="48"/>
      <c r="E108" s="130" t="str">
        <f t="shared" si="2"/>
        <v/>
      </c>
      <c r="F108" s="130" t="str">
        <f>IF(OR(ISBLANK(B108),ISBLANK(D108))=FALSE,VLOOKUP($B$7&amp;"/"&amp;$J$7,EMT!$A$4:$C$9,3,FALSE),"")</f>
        <v/>
      </c>
      <c r="G108" s="130" t="str">
        <f t="shared" si="3"/>
        <v/>
      </c>
      <c r="H108" s="48"/>
      <c r="I108" s="103"/>
      <c r="J108" s="48"/>
      <c r="K108" s="75"/>
    </row>
    <row r="109" spans="1:11" x14ac:dyDescent="0.25">
      <c r="A109" s="43">
        <v>92</v>
      </c>
      <c r="B109" s="78"/>
      <c r="C109" s="48"/>
      <c r="D109" s="48"/>
      <c r="E109" s="130" t="str">
        <f t="shared" si="2"/>
        <v/>
      </c>
      <c r="F109" s="130" t="str">
        <f>IF(OR(ISBLANK(B109),ISBLANK(D109))=FALSE,VLOOKUP($B$7&amp;"/"&amp;$J$7,EMT!$A$4:$C$9,3,FALSE),"")</f>
        <v/>
      </c>
      <c r="G109" s="130" t="str">
        <f t="shared" si="3"/>
        <v/>
      </c>
      <c r="H109" s="48"/>
      <c r="I109" s="103"/>
      <c r="J109" s="48"/>
      <c r="K109" s="75"/>
    </row>
    <row r="110" spans="1:11" x14ac:dyDescent="0.25">
      <c r="A110" s="43">
        <v>93</v>
      </c>
      <c r="B110" s="78"/>
      <c r="C110" s="48"/>
      <c r="D110" s="48"/>
      <c r="E110" s="130" t="str">
        <f t="shared" si="2"/>
        <v/>
      </c>
      <c r="F110" s="130" t="str">
        <f>IF(OR(ISBLANK(B110),ISBLANK(D110))=FALSE,VLOOKUP($B$7&amp;"/"&amp;$J$7,EMT!$A$4:$C$9,3,FALSE),"")</f>
        <v/>
      </c>
      <c r="G110" s="130" t="str">
        <f t="shared" si="3"/>
        <v/>
      </c>
      <c r="H110" s="48"/>
      <c r="I110" s="103"/>
      <c r="J110" s="48"/>
      <c r="K110" s="75"/>
    </row>
    <row r="111" spans="1:11" x14ac:dyDescent="0.25">
      <c r="A111" s="43">
        <v>94</v>
      </c>
      <c r="B111" s="78"/>
      <c r="C111" s="48"/>
      <c r="D111" s="48"/>
      <c r="E111" s="130" t="str">
        <f t="shared" si="2"/>
        <v/>
      </c>
      <c r="F111" s="130" t="str">
        <f>IF(OR(ISBLANK(B111),ISBLANK(D111))=FALSE,VLOOKUP($B$7&amp;"/"&amp;$J$7,EMT!$A$4:$C$9,3,FALSE),"")</f>
        <v/>
      </c>
      <c r="G111" s="130" t="str">
        <f t="shared" si="3"/>
        <v/>
      </c>
      <c r="H111" s="48"/>
      <c r="I111" s="103"/>
      <c r="J111" s="48"/>
      <c r="K111" s="75"/>
    </row>
    <row r="112" spans="1:11" x14ac:dyDescent="0.25">
      <c r="A112" s="43">
        <v>95</v>
      </c>
      <c r="B112" s="78"/>
      <c r="C112" s="48"/>
      <c r="D112" s="48"/>
      <c r="E112" s="130" t="str">
        <f t="shared" si="2"/>
        <v/>
      </c>
      <c r="F112" s="130" t="str">
        <f>IF(OR(ISBLANK(B112),ISBLANK(D112))=FALSE,VLOOKUP($B$7&amp;"/"&amp;$J$7,EMT!$A$4:$C$9,3,FALSE),"")</f>
        <v/>
      </c>
      <c r="G112" s="130" t="str">
        <f t="shared" si="3"/>
        <v/>
      </c>
      <c r="H112" s="48"/>
      <c r="I112" s="103"/>
      <c r="J112" s="48"/>
      <c r="K112" s="75"/>
    </row>
    <row r="113" spans="1:11" x14ac:dyDescent="0.25">
      <c r="A113" s="43">
        <v>96</v>
      </c>
      <c r="B113" s="78"/>
      <c r="C113" s="48"/>
      <c r="D113" s="48"/>
      <c r="E113" s="130" t="str">
        <f t="shared" si="2"/>
        <v/>
      </c>
      <c r="F113" s="130" t="str">
        <f>IF(OR(ISBLANK(B113),ISBLANK(D113))=FALSE,VLOOKUP($B$7&amp;"/"&amp;$J$7,EMT!$A$4:$C$9,3,FALSE),"")</f>
        <v/>
      </c>
      <c r="G113" s="130" t="str">
        <f t="shared" si="3"/>
        <v/>
      </c>
      <c r="H113" s="48"/>
      <c r="I113" s="103"/>
      <c r="J113" s="48"/>
      <c r="K113" s="75"/>
    </row>
    <row r="114" spans="1:11" x14ac:dyDescent="0.25">
      <c r="A114" s="43">
        <v>97</v>
      </c>
      <c r="B114" s="78"/>
      <c r="C114" s="48"/>
      <c r="D114" s="48"/>
      <c r="E114" s="130" t="str">
        <f t="shared" si="2"/>
        <v/>
      </c>
      <c r="F114" s="130" t="str">
        <f>IF(OR(ISBLANK(B114),ISBLANK(D114))=FALSE,VLOOKUP($B$7&amp;"/"&amp;$J$7,EMT!$A$4:$C$9,3,FALSE),"")</f>
        <v/>
      </c>
      <c r="G114" s="130" t="str">
        <f t="shared" si="3"/>
        <v/>
      </c>
      <c r="H114" s="48"/>
      <c r="I114" s="103"/>
      <c r="J114" s="48"/>
      <c r="K114" s="75"/>
    </row>
    <row r="115" spans="1:11" x14ac:dyDescent="0.25">
      <c r="A115" s="43">
        <v>98</v>
      </c>
      <c r="B115" s="78"/>
      <c r="C115" s="48"/>
      <c r="D115" s="48"/>
      <c r="E115" s="130" t="str">
        <f t="shared" si="2"/>
        <v/>
      </c>
      <c r="F115" s="130" t="str">
        <f>IF(OR(ISBLANK(B115),ISBLANK(D115))=FALSE,VLOOKUP($B$7&amp;"/"&amp;$J$7,EMT!$A$4:$C$9,3,FALSE),"")</f>
        <v/>
      </c>
      <c r="G115" s="130" t="str">
        <f t="shared" si="3"/>
        <v/>
      </c>
      <c r="H115" s="48"/>
      <c r="I115" s="103"/>
      <c r="J115" s="48"/>
      <c r="K115" s="75"/>
    </row>
    <row r="116" spans="1:11" x14ac:dyDescent="0.25">
      <c r="A116" s="43">
        <v>99</v>
      </c>
      <c r="B116" s="78"/>
      <c r="C116" s="48"/>
      <c r="D116" s="48"/>
      <c r="E116" s="130" t="str">
        <f t="shared" si="2"/>
        <v/>
      </c>
      <c r="F116" s="130" t="str">
        <f>IF(OR(ISBLANK(B116),ISBLANK(D116))=FALSE,VLOOKUP($B$7&amp;"/"&amp;$J$7,EMT!$A$4:$C$9,3,FALSE),"")</f>
        <v/>
      </c>
      <c r="G116" s="130" t="str">
        <f t="shared" si="3"/>
        <v/>
      </c>
      <c r="H116" s="48"/>
      <c r="I116" s="103"/>
      <c r="J116" s="48"/>
      <c r="K116" s="75"/>
    </row>
    <row r="117" spans="1:11" x14ac:dyDescent="0.25">
      <c r="A117" s="43">
        <v>100</v>
      </c>
      <c r="B117" s="78"/>
      <c r="C117" s="48"/>
      <c r="D117" s="48"/>
      <c r="E117" s="130" t="str">
        <f t="shared" si="2"/>
        <v/>
      </c>
      <c r="F117" s="130" t="str">
        <f>IF(OR(ISBLANK(B117),ISBLANK(D117))=FALSE,VLOOKUP($B$7&amp;"/"&amp;$J$7,EMT!$A$4:$C$9,3,FALSE),"")</f>
        <v/>
      </c>
      <c r="G117" s="130" t="str">
        <f t="shared" si="3"/>
        <v/>
      </c>
      <c r="H117" s="48"/>
      <c r="I117" s="103"/>
      <c r="J117" s="48"/>
      <c r="K117" s="75"/>
    </row>
    <row r="118" spans="1:11" x14ac:dyDescent="0.25">
      <c r="A118" s="43">
        <v>101</v>
      </c>
      <c r="B118" s="78"/>
      <c r="C118" s="48"/>
      <c r="D118" s="48"/>
      <c r="E118" s="130" t="str">
        <f t="shared" si="2"/>
        <v/>
      </c>
      <c r="F118" s="130" t="str">
        <f>IF(OR(ISBLANK(B118),ISBLANK(D118))=FALSE,VLOOKUP($B$7&amp;"/"&amp;$J$7,EMT!$A$4:$C$9,3,FALSE),"")</f>
        <v/>
      </c>
      <c r="G118" s="130" t="str">
        <f t="shared" si="3"/>
        <v/>
      </c>
      <c r="H118" s="48"/>
      <c r="I118" s="103"/>
      <c r="J118" s="48"/>
      <c r="K118" s="75"/>
    </row>
    <row r="119" spans="1:11" x14ac:dyDescent="0.25">
      <c r="A119" s="43">
        <v>102</v>
      </c>
      <c r="B119" s="78"/>
      <c r="C119" s="48"/>
      <c r="D119" s="48"/>
      <c r="E119" s="130" t="str">
        <f t="shared" si="2"/>
        <v/>
      </c>
      <c r="F119" s="130" t="str">
        <f>IF(OR(ISBLANK(B119),ISBLANK(D119))=FALSE,VLOOKUP($B$7&amp;"/"&amp;$J$7,EMT!$A$4:$C$9,3,FALSE),"")</f>
        <v/>
      </c>
      <c r="G119" s="130" t="str">
        <f t="shared" si="3"/>
        <v/>
      </c>
      <c r="H119" s="48"/>
      <c r="I119" s="103"/>
      <c r="J119" s="48"/>
      <c r="K119" s="75"/>
    </row>
    <row r="120" spans="1:11" x14ac:dyDescent="0.25">
      <c r="A120" s="43">
        <v>103</v>
      </c>
      <c r="B120" s="78"/>
      <c r="C120" s="48"/>
      <c r="D120" s="48"/>
      <c r="E120" s="130" t="str">
        <f t="shared" si="2"/>
        <v/>
      </c>
      <c r="F120" s="130" t="str">
        <f>IF(OR(ISBLANK(B120),ISBLANK(D120))=FALSE,VLOOKUP($B$7&amp;"/"&amp;$J$7,EMT!$A$4:$C$9,3,FALSE),"")</f>
        <v/>
      </c>
      <c r="G120" s="130" t="str">
        <f t="shared" si="3"/>
        <v/>
      </c>
      <c r="H120" s="48"/>
      <c r="I120" s="103"/>
      <c r="J120" s="48"/>
      <c r="K120" s="75"/>
    </row>
    <row r="121" spans="1:11" x14ac:dyDescent="0.25">
      <c r="A121" s="43">
        <v>104</v>
      </c>
      <c r="B121" s="78"/>
      <c r="C121" s="48"/>
      <c r="D121" s="48"/>
      <c r="E121" s="130" t="str">
        <f t="shared" si="2"/>
        <v/>
      </c>
      <c r="F121" s="130" t="str">
        <f>IF(OR(ISBLANK(B121),ISBLANK(D121))=FALSE,VLOOKUP($B$7&amp;"/"&amp;$J$7,EMT!$A$4:$C$9,3,FALSE),"")</f>
        <v/>
      </c>
      <c r="G121" s="130" t="str">
        <f t="shared" si="3"/>
        <v/>
      </c>
      <c r="H121" s="48"/>
      <c r="I121" s="103"/>
      <c r="J121" s="48"/>
      <c r="K121" s="75"/>
    </row>
    <row r="122" spans="1:11" x14ac:dyDescent="0.25">
      <c r="A122" s="43">
        <v>105</v>
      </c>
      <c r="B122" s="78"/>
      <c r="C122" s="48"/>
      <c r="D122" s="48"/>
      <c r="E122" s="130" t="str">
        <f t="shared" si="2"/>
        <v/>
      </c>
      <c r="F122" s="130" t="str">
        <f>IF(OR(ISBLANK(B122),ISBLANK(D122))=FALSE,VLOOKUP($B$7&amp;"/"&amp;$J$7,EMT!$A$4:$C$9,3,FALSE),"")</f>
        <v/>
      </c>
      <c r="G122" s="130" t="str">
        <f t="shared" si="3"/>
        <v/>
      </c>
      <c r="H122" s="48"/>
      <c r="I122" s="103"/>
      <c r="J122" s="48"/>
      <c r="K122" s="75"/>
    </row>
    <row r="123" spans="1:11" x14ac:dyDescent="0.25">
      <c r="A123" s="43">
        <v>106</v>
      </c>
      <c r="B123" s="78"/>
      <c r="C123" s="48"/>
      <c r="D123" s="48"/>
      <c r="E123" s="130" t="str">
        <f t="shared" si="2"/>
        <v/>
      </c>
      <c r="F123" s="130" t="str">
        <f>IF(OR(ISBLANK(B123),ISBLANK(D123))=FALSE,VLOOKUP($B$7&amp;"/"&amp;$J$7,EMT!$A$4:$C$9,3,FALSE),"")</f>
        <v/>
      </c>
      <c r="G123" s="130" t="str">
        <f t="shared" si="3"/>
        <v/>
      </c>
      <c r="H123" s="48"/>
      <c r="I123" s="103"/>
      <c r="J123" s="48"/>
      <c r="K123" s="75"/>
    </row>
    <row r="124" spans="1:11" x14ac:dyDescent="0.25">
      <c r="A124" s="43">
        <v>107</v>
      </c>
      <c r="B124" s="78"/>
      <c r="C124" s="48"/>
      <c r="D124" s="48"/>
      <c r="E124" s="130" t="str">
        <f t="shared" si="2"/>
        <v/>
      </c>
      <c r="F124" s="130" t="str">
        <f>IF(OR(ISBLANK(B124),ISBLANK(D124))=FALSE,VLOOKUP($B$7&amp;"/"&amp;$J$7,EMT!$A$4:$C$9,3,FALSE),"")</f>
        <v/>
      </c>
      <c r="G124" s="130" t="str">
        <f t="shared" si="3"/>
        <v/>
      </c>
      <c r="H124" s="48"/>
      <c r="I124" s="103"/>
      <c r="J124" s="48"/>
      <c r="K124" s="75"/>
    </row>
    <row r="125" spans="1:11" x14ac:dyDescent="0.25">
      <c r="A125" s="43">
        <v>108</v>
      </c>
      <c r="B125" s="78"/>
      <c r="C125" s="48"/>
      <c r="D125" s="48"/>
      <c r="E125" s="130" t="str">
        <f t="shared" si="2"/>
        <v/>
      </c>
      <c r="F125" s="130" t="str">
        <f>IF(OR(ISBLANK(B125),ISBLANK(D125))=FALSE,VLOOKUP($B$7&amp;"/"&amp;$J$7,EMT!$A$4:$C$9,3,FALSE),"")</f>
        <v/>
      </c>
      <c r="G125" s="130" t="str">
        <f t="shared" si="3"/>
        <v/>
      </c>
      <c r="H125" s="48"/>
      <c r="I125" s="103"/>
      <c r="J125" s="48"/>
      <c r="K125" s="75"/>
    </row>
    <row r="126" spans="1:11" x14ac:dyDescent="0.25">
      <c r="A126" s="43">
        <v>109</v>
      </c>
      <c r="B126" s="78"/>
      <c r="C126" s="48"/>
      <c r="D126" s="48"/>
      <c r="E126" s="130" t="str">
        <f t="shared" si="2"/>
        <v/>
      </c>
      <c r="F126" s="130" t="str">
        <f>IF(OR(ISBLANK(B126),ISBLANK(D126))=FALSE,VLOOKUP($B$7&amp;"/"&amp;$J$7,EMT!$A$4:$C$9,3,FALSE),"")</f>
        <v/>
      </c>
      <c r="G126" s="130" t="str">
        <f t="shared" si="3"/>
        <v/>
      </c>
      <c r="H126" s="48"/>
      <c r="I126" s="103"/>
      <c r="J126" s="48"/>
      <c r="K126" s="75"/>
    </row>
    <row r="127" spans="1:11" x14ac:dyDescent="0.25">
      <c r="A127" s="43">
        <v>110</v>
      </c>
      <c r="B127" s="78"/>
      <c r="C127" s="48"/>
      <c r="D127" s="48"/>
      <c r="E127" s="130" t="str">
        <f t="shared" si="2"/>
        <v/>
      </c>
      <c r="F127" s="130" t="str">
        <f>IF(OR(ISBLANK(B127),ISBLANK(D127))=FALSE,VLOOKUP($B$7&amp;"/"&amp;$J$7,EMT!$A$4:$C$9,3,FALSE),"")</f>
        <v/>
      </c>
      <c r="G127" s="130" t="str">
        <f t="shared" si="3"/>
        <v/>
      </c>
      <c r="H127" s="48"/>
      <c r="I127" s="103"/>
      <c r="J127" s="48"/>
      <c r="K127" s="75"/>
    </row>
    <row r="128" spans="1:11" x14ac:dyDescent="0.25">
      <c r="A128" s="43">
        <v>111</v>
      </c>
      <c r="B128" s="78"/>
      <c r="C128" s="48"/>
      <c r="D128" s="48"/>
      <c r="E128" s="130" t="str">
        <f t="shared" si="2"/>
        <v/>
      </c>
      <c r="F128" s="130" t="str">
        <f>IF(OR(ISBLANK(B128),ISBLANK(D128))=FALSE,VLOOKUP($B$7&amp;"/"&amp;$J$7,EMT!$A$4:$C$9,3,FALSE),"")</f>
        <v/>
      </c>
      <c r="G128" s="130" t="str">
        <f t="shared" si="3"/>
        <v/>
      </c>
      <c r="H128" s="48"/>
      <c r="I128" s="103"/>
      <c r="J128" s="48"/>
      <c r="K128" s="75"/>
    </row>
    <row r="129" spans="1:11" x14ac:dyDescent="0.25">
      <c r="A129" s="43">
        <v>112</v>
      </c>
      <c r="B129" s="78"/>
      <c r="C129" s="48"/>
      <c r="D129" s="48"/>
      <c r="E129" s="130" t="str">
        <f t="shared" si="2"/>
        <v/>
      </c>
      <c r="F129" s="130" t="str">
        <f>IF(OR(ISBLANK(B129),ISBLANK(D129))=FALSE,VLOOKUP($B$7&amp;"/"&amp;$J$7,EMT!$A$4:$C$9,3,FALSE),"")</f>
        <v/>
      </c>
      <c r="G129" s="130" t="str">
        <f t="shared" si="3"/>
        <v/>
      </c>
      <c r="H129" s="48"/>
      <c r="I129" s="103"/>
      <c r="J129" s="48"/>
      <c r="K129" s="75"/>
    </row>
    <row r="130" spans="1:11" x14ac:dyDescent="0.25">
      <c r="A130" s="43">
        <v>113</v>
      </c>
      <c r="B130" s="78"/>
      <c r="C130" s="48"/>
      <c r="D130" s="48"/>
      <c r="E130" s="130" t="str">
        <f t="shared" si="2"/>
        <v/>
      </c>
      <c r="F130" s="130" t="str">
        <f>IF(OR(ISBLANK(B130),ISBLANK(D130))=FALSE,VLOOKUP($B$7&amp;"/"&amp;$J$7,EMT!$A$4:$C$9,3,FALSE),"")</f>
        <v/>
      </c>
      <c r="G130" s="130" t="str">
        <f t="shared" si="3"/>
        <v/>
      </c>
      <c r="H130" s="48"/>
      <c r="I130" s="103"/>
      <c r="J130" s="48"/>
      <c r="K130" s="75"/>
    </row>
    <row r="131" spans="1:11" x14ac:dyDescent="0.25">
      <c r="A131" s="43">
        <v>114</v>
      </c>
      <c r="B131" s="78"/>
      <c r="C131" s="48"/>
      <c r="D131" s="48"/>
      <c r="E131" s="130" t="str">
        <f t="shared" si="2"/>
        <v/>
      </c>
      <c r="F131" s="130" t="str">
        <f>IF(OR(ISBLANK(B131),ISBLANK(D131))=FALSE,VLOOKUP($B$7&amp;"/"&amp;$J$7,EMT!$A$4:$C$9,3,FALSE),"")</f>
        <v/>
      </c>
      <c r="G131" s="130" t="str">
        <f t="shared" si="3"/>
        <v/>
      </c>
      <c r="H131" s="48"/>
      <c r="I131" s="103"/>
      <c r="J131" s="48"/>
      <c r="K131" s="75"/>
    </row>
    <row r="132" spans="1:11" x14ac:dyDescent="0.25">
      <c r="A132" s="43">
        <v>115</v>
      </c>
      <c r="B132" s="78"/>
      <c r="C132" s="48"/>
      <c r="D132" s="48"/>
      <c r="E132" s="130" t="str">
        <f t="shared" si="2"/>
        <v/>
      </c>
      <c r="F132" s="130" t="str">
        <f>IF(OR(ISBLANK(B132),ISBLANK(D132))=FALSE,VLOOKUP($B$7&amp;"/"&amp;$J$7,EMT!$A$4:$C$9,3,FALSE),"")</f>
        <v/>
      </c>
      <c r="G132" s="130" t="str">
        <f t="shared" si="3"/>
        <v/>
      </c>
      <c r="H132" s="48"/>
      <c r="I132" s="103"/>
      <c r="J132" s="48"/>
      <c r="K132" s="75"/>
    </row>
    <row r="133" spans="1:11" x14ac:dyDescent="0.25">
      <c r="A133" s="43">
        <v>116</v>
      </c>
      <c r="B133" s="78"/>
      <c r="C133" s="48"/>
      <c r="D133" s="48"/>
      <c r="E133" s="130" t="str">
        <f t="shared" si="2"/>
        <v/>
      </c>
      <c r="F133" s="130" t="str">
        <f>IF(OR(ISBLANK(B133),ISBLANK(D133))=FALSE,VLOOKUP($B$7&amp;"/"&amp;$J$7,EMT!$A$4:$C$9,3,FALSE),"")</f>
        <v/>
      </c>
      <c r="G133" s="130" t="str">
        <f t="shared" si="3"/>
        <v/>
      </c>
      <c r="H133" s="48"/>
      <c r="I133" s="103"/>
      <c r="J133" s="48"/>
      <c r="K133" s="75"/>
    </row>
    <row r="134" spans="1:11" x14ac:dyDescent="0.25">
      <c r="A134" s="43">
        <v>117</v>
      </c>
      <c r="B134" s="78"/>
      <c r="C134" s="48"/>
      <c r="D134" s="48"/>
      <c r="E134" s="130" t="str">
        <f t="shared" si="2"/>
        <v/>
      </c>
      <c r="F134" s="130" t="str">
        <f>IF(OR(ISBLANK(B134),ISBLANK(D134))=FALSE,VLOOKUP($B$7&amp;"/"&amp;$J$7,EMT!$A$4:$C$9,3,FALSE),"")</f>
        <v/>
      </c>
      <c r="G134" s="130" t="str">
        <f t="shared" si="3"/>
        <v/>
      </c>
      <c r="H134" s="48"/>
      <c r="I134" s="103"/>
      <c r="J134" s="48"/>
      <c r="K134" s="75"/>
    </row>
    <row r="135" spans="1:11" x14ac:dyDescent="0.25">
      <c r="A135" s="43">
        <v>118</v>
      </c>
      <c r="B135" s="78"/>
      <c r="C135" s="48"/>
      <c r="D135" s="48"/>
      <c r="E135" s="130" t="str">
        <f t="shared" si="2"/>
        <v/>
      </c>
      <c r="F135" s="130" t="str">
        <f>IF(OR(ISBLANK(B135),ISBLANK(D135))=FALSE,VLOOKUP($B$7&amp;"/"&amp;$J$7,EMT!$A$4:$C$9,3,FALSE),"")</f>
        <v/>
      </c>
      <c r="G135" s="130" t="str">
        <f t="shared" si="3"/>
        <v/>
      </c>
      <c r="H135" s="48"/>
      <c r="I135" s="103"/>
      <c r="J135" s="48"/>
      <c r="K135" s="75"/>
    </row>
    <row r="136" spans="1:11" x14ac:dyDescent="0.25">
      <c r="A136" s="43">
        <v>119</v>
      </c>
      <c r="B136" s="78"/>
      <c r="C136" s="48"/>
      <c r="D136" s="48"/>
      <c r="E136" s="130" t="str">
        <f t="shared" si="2"/>
        <v/>
      </c>
      <c r="F136" s="130" t="str">
        <f>IF(OR(ISBLANK(B136),ISBLANK(D136))=FALSE,VLOOKUP($B$7&amp;"/"&amp;$J$7,EMT!$A$4:$C$9,3,FALSE),"")</f>
        <v/>
      </c>
      <c r="G136" s="130" t="str">
        <f t="shared" si="3"/>
        <v/>
      </c>
      <c r="H136" s="48"/>
      <c r="I136" s="103"/>
      <c r="J136" s="48"/>
      <c r="K136" s="75"/>
    </row>
    <row r="137" spans="1:11" x14ac:dyDescent="0.25">
      <c r="A137" s="43">
        <v>120</v>
      </c>
      <c r="B137" s="78"/>
      <c r="C137" s="48"/>
      <c r="D137" s="48"/>
      <c r="E137" s="130" t="str">
        <f t="shared" si="2"/>
        <v/>
      </c>
      <c r="F137" s="130" t="str">
        <f>IF(OR(ISBLANK(B137),ISBLANK(D137))=FALSE,VLOOKUP($B$7&amp;"/"&amp;$J$7,EMT!$A$4:$C$9,3,FALSE),"")</f>
        <v/>
      </c>
      <c r="G137" s="130" t="str">
        <f t="shared" si="3"/>
        <v/>
      </c>
      <c r="H137" s="48"/>
      <c r="I137" s="103"/>
      <c r="J137" s="48"/>
      <c r="K137" s="75"/>
    </row>
    <row r="138" spans="1:11" x14ac:dyDescent="0.25">
      <c r="A138" s="43">
        <v>121</v>
      </c>
      <c r="B138" s="78"/>
      <c r="C138" s="48"/>
      <c r="D138" s="48"/>
      <c r="E138" s="130" t="str">
        <f t="shared" si="2"/>
        <v/>
      </c>
      <c r="F138" s="130" t="str">
        <f>IF(OR(ISBLANK(B138),ISBLANK(D138))=FALSE,VLOOKUP($B$7&amp;"/"&amp;$J$7,EMT!$A$4:$C$9,3,FALSE),"")</f>
        <v/>
      </c>
      <c r="G138" s="130" t="str">
        <f t="shared" si="3"/>
        <v/>
      </c>
      <c r="H138" s="48"/>
      <c r="I138" s="103"/>
      <c r="J138" s="48"/>
      <c r="K138" s="75"/>
    </row>
    <row r="139" spans="1:11" x14ac:dyDescent="0.25">
      <c r="A139" s="43">
        <v>122</v>
      </c>
      <c r="B139" s="78"/>
      <c r="C139" s="48"/>
      <c r="D139" s="48"/>
      <c r="E139" s="130" t="str">
        <f t="shared" si="2"/>
        <v/>
      </c>
      <c r="F139" s="130" t="str">
        <f>IF(OR(ISBLANK(B139),ISBLANK(D139))=FALSE,VLOOKUP($B$7&amp;"/"&amp;$J$7,EMT!$A$4:$C$9,3,FALSE),"")</f>
        <v/>
      </c>
      <c r="G139" s="130" t="str">
        <f t="shared" si="3"/>
        <v/>
      </c>
      <c r="H139" s="48"/>
      <c r="I139" s="103"/>
      <c r="J139" s="48"/>
      <c r="K139" s="75"/>
    </row>
    <row r="140" spans="1:11" x14ac:dyDescent="0.25">
      <c r="A140" s="43">
        <v>123</v>
      </c>
      <c r="B140" s="78"/>
      <c r="C140" s="48"/>
      <c r="D140" s="48"/>
      <c r="E140" s="130" t="str">
        <f t="shared" si="2"/>
        <v/>
      </c>
      <c r="F140" s="130" t="str">
        <f>IF(OR(ISBLANK(B140),ISBLANK(D140))=FALSE,VLOOKUP($B$7&amp;"/"&amp;$J$7,EMT!$A$4:$C$9,3,FALSE),"")</f>
        <v/>
      </c>
      <c r="G140" s="130" t="str">
        <f t="shared" si="3"/>
        <v/>
      </c>
      <c r="H140" s="48"/>
      <c r="I140" s="103"/>
      <c r="J140" s="48"/>
      <c r="K140" s="75"/>
    </row>
    <row r="141" spans="1:11" x14ac:dyDescent="0.25">
      <c r="A141" s="43">
        <v>124</v>
      </c>
      <c r="B141" s="78"/>
      <c r="C141" s="48"/>
      <c r="D141" s="48"/>
      <c r="E141" s="130" t="str">
        <f t="shared" si="2"/>
        <v/>
      </c>
      <c r="F141" s="130" t="str">
        <f>IF(OR(ISBLANK(B141),ISBLANK(D141))=FALSE,VLOOKUP($B$7&amp;"/"&amp;$J$7,EMT!$A$4:$C$9,3,FALSE),"")</f>
        <v/>
      </c>
      <c r="G141" s="130" t="str">
        <f t="shared" si="3"/>
        <v/>
      </c>
      <c r="H141" s="48"/>
      <c r="I141" s="103"/>
      <c r="J141" s="48"/>
      <c r="K141" s="75"/>
    </row>
    <row r="142" spans="1:11" x14ac:dyDescent="0.25">
      <c r="A142" s="43">
        <v>125</v>
      </c>
      <c r="B142" s="78"/>
      <c r="C142" s="48"/>
      <c r="D142" s="48"/>
      <c r="E142" s="130" t="str">
        <f t="shared" si="2"/>
        <v/>
      </c>
      <c r="F142" s="130" t="str">
        <f>IF(OR(ISBLANK(B142),ISBLANK(D142))=FALSE,VLOOKUP($B$7&amp;"/"&amp;$J$7,EMT!$A$4:$C$9,3,FALSE),"")</f>
        <v/>
      </c>
      <c r="G142" s="130" t="str">
        <f t="shared" si="3"/>
        <v/>
      </c>
      <c r="H142" s="48"/>
      <c r="I142" s="103"/>
      <c r="J142" s="48"/>
      <c r="K142" s="75"/>
    </row>
    <row r="143" spans="1:11" x14ac:dyDescent="0.25">
      <c r="A143" s="43">
        <v>126</v>
      </c>
      <c r="B143" s="78"/>
      <c r="C143" s="48"/>
      <c r="D143" s="48"/>
      <c r="E143" s="130" t="str">
        <f t="shared" si="2"/>
        <v/>
      </c>
      <c r="F143" s="130" t="str">
        <f>IF(OR(ISBLANK(B143),ISBLANK(D143))=FALSE,VLOOKUP($B$7&amp;"/"&amp;$J$7,EMT!$A$4:$C$9,3,FALSE),"")</f>
        <v/>
      </c>
      <c r="G143" s="130" t="str">
        <f t="shared" si="3"/>
        <v/>
      </c>
      <c r="H143" s="48"/>
      <c r="I143" s="103"/>
      <c r="J143" s="48"/>
      <c r="K143" s="75"/>
    </row>
    <row r="144" spans="1:11" x14ac:dyDescent="0.25">
      <c r="A144" s="43">
        <v>127</v>
      </c>
      <c r="B144" s="78"/>
      <c r="C144" s="48"/>
      <c r="D144" s="48"/>
      <c r="E144" s="130" t="str">
        <f t="shared" si="2"/>
        <v/>
      </c>
      <c r="F144" s="130" t="str">
        <f>IF(OR(ISBLANK(B144),ISBLANK(D144))=FALSE,VLOOKUP($B$7&amp;"/"&amp;$J$7,EMT!$A$4:$C$9,3,FALSE),"")</f>
        <v/>
      </c>
      <c r="G144" s="130" t="str">
        <f t="shared" si="3"/>
        <v/>
      </c>
      <c r="H144" s="48"/>
      <c r="I144" s="103"/>
      <c r="J144" s="48"/>
      <c r="K144" s="75"/>
    </row>
    <row r="145" spans="1:11" x14ac:dyDescent="0.25">
      <c r="A145" s="43">
        <v>128</v>
      </c>
      <c r="B145" s="78"/>
      <c r="C145" s="48"/>
      <c r="D145" s="48"/>
      <c r="E145" s="130" t="str">
        <f t="shared" si="2"/>
        <v/>
      </c>
      <c r="F145" s="130" t="str">
        <f>IF(OR(ISBLANK(B145),ISBLANK(D145))=FALSE,VLOOKUP($B$7&amp;"/"&amp;$J$7,EMT!$A$4:$C$9,3,FALSE),"")</f>
        <v/>
      </c>
      <c r="G145" s="130" t="str">
        <f t="shared" si="3"/>
        <v/>
      </c>
      <c r="H145" s="48"/>
      <c r="I145" s="103"/>
      <c r="J145" s="48"/>
      <c r="K145" s="75"/>
    </row>
    <row r="146" spans="1:11" x14ac:dyDescent="0.25">
      <c r="A146" s="43">
        <v>129</v>
      </c>
      <c r="B146" s="78"/>
      <c r="C146" s="48"/>
      <c r="D146" s="48"/>
      <c r="E146" s="130" t="str">
        <f t="shared" ref="E146:E209" si="4">IF(OR(ISBLANK(B146),ISBLANK(C146),ISBLANK(D146)) = FALSE,D146-$J$7,"")</f>
        <v/>
      </c>
      <c r="F146" s="130" t="str">
        <f>IF(OR(ISBLANK(B146),ISBLANK(D146))=FALSE,VLOOKUP($B$7&amp;"/"&amp;$J$7,EMT!$A$4:$C$9,3,FALSE),"")</f>
        <v/>
      </c>
      <c r="G146" s="130" t="str">
        <f t="shared" si="3"/>
        <v/>
      </c>
      <c r="H146" s="48"/>
      <c r="I146" s="103"/>
      <c r="J146" s="48"/>
      <c r="K146" s="75"/>
    </row>
    <row r="147" spans="1:11" x14ac:dyDescent="0.25">
      <c r="A147" s="43">
        <v>130</v>
      </c>
      <c r="B147" s="78"/>
      <c r="C147" s="48"/>
      <c r="D147" s="48"/>
      <c r="E147" s="130" t="str">
        <f t="shared" si="4"/>
        <v/>
      </c>
      <c r="F147" s="130" t="str">
        <f>IF(OR(ISBLANK(B147),ISBLANK(D147))=FALSE,VLOOKUP($B$7&amp;"/"&amp;$J$7,EMT!$A$4:$C$9,3,FALSE),"")</f>
        <v/>
      </c>
      <c r="G147" s="130" t="str">
        <f t="shared" ref="G147:G210" si="5">IF(F147="","",-F147)</f>
        <v/>
      </c>
      <c r="H147" s="48"/>
      <c r="I147" s="103"/>
      <c r="J147" s="48"/>
      <c r="K147" s="75"/>
    </row>
    <row r="148" spans="1:11" x14ac:dyDescent="0.25">
      <c r="A148" s="43">
        <v>131</v>
      </c>
      <c r="B148" s="78"/>
      <c r="C148" s="48"/>
      <c r="D148" s="48"/>
      <c r="E148" s="130" t="str">
        <f t="shared" si="4"/>
        <v/>
      </c>
      <c r="F148" s="130" t="str">
        <f>IF(OR(ISBLANK(B148),ISBLANK(D148))=FALSE,VLOOKUP($B$7&amp;"/"&amp;$J$7,EMT!$A$4:$C$9,3,FALSE),"")</f>
        <v/>
      </c>
      <c r="G148" s="130" t="str">
        <f t="shared" si="5"/>
        <v/>
      </c>
      <c r="H148" s="48"/>
      <c r="I148" s="103"/>
      <c r="J148" s="48"/>
      <c r="K148" s="75"/>
    </row>
    <row r="149" spans="1:11" x14ac:dyDescent="0.25">
      <c r="A149" s="43">
        <v>132</v>
      </c>
      <c r="B149" s="78"/>
      <c r="C149" s="48"/>
      <c r="D149" s="48"/>
      <c r="E149" s="130" t="str">
        <f t="shared" si="4"/>
        <v/>
      </c>
      <c r="F149" s="130" t="str">
        <f>IF(OR(ISBLANK(B149),ISBLANK(D149))=FALSE,VLOOKUP($B$7&amp;"/"&amp;$J$7,EMT!$A$4:$C$9,3,FALSE),"")</f>
        <v/>
      </c>
      <c r="G149" s="130" t="str">
        <f t="shared" si="5"/>
        <v/>
      </c>
      <c r="H149" s="48"/>
      <c r="I149" s="103"/>
      <c r="J149" s="48"/>
      <c r="K149" s="75"/>
    </row>
    <row r="150" spans="1:11" x14ac:dyDescent="0.25">
      <c r="A150" s="43">
        <v>133</v>
      </c>
      <c r="B150" s="78"/>
      <c r="C150" s="48"/>
      <c r="D150" s="48"/>
      <c r="E150" s="130" t="str">
        <f t="shared" si="4"/>
        <v/>
      </c>
      <c r="F150" s="130" t="str">
        <f>IF(OR(ISBLANK(B150),ISBLANK(D150))=FALSE,VLOOKUP($B$7&amp;"/"&amp;$J$7,EMT!$A$4:$C$9,3,FALSE),"")</f>
        <v/>
      </c>
      <c r="G150" s="130" t="str">
        <f t="shared" si="5"/>
        <v/>
      </c>
      <c r="H150" s="48"/>
      <c r="I150" s="103"/>
      <c r="J150" s="48"/>
      <c r="K150" s="75"/>
    </row>
    <row r="151" spans="1:11" x14ac:dyDescent="0.25">
      <c r="A151" s="43">
        <v>134</v>
      </c>
      <c r="B151" s="78"/>
      <c r="C151" s="48"/>
      <c r="D151" s="48"/>
      <c r="E151" s="130" t="str">
        <f t="shared" si="4"/>
        <v/>
      </c>
      <c r="F151" s="130" t="str">
        <f>IF(OR(ISBLANK(B151),ISBLANK(D151))=FALSE,VLOOKUP($B$7&amp;"/"&amp;$J$7,EMT!$A$4:$C$9,3,FALSE),"")</f>
        <v/>
      </c>
      <c r="G151" s="130" t="str">
        <f t="shared" si="5"/>
        <v/>
      </c>
      <c r="H151" s="48"/>
      <c r="I151" s="103"/>
      <c r="J151" s="48"/>
      <c r="K151" s="75"/>
    </row>
    <row r="152" spans="1:11" x14ac:dyDescent="0.25">
      <c r="A152" s="43">
        <v>135</v>
      </c>
      <c r="B152" s="78"/>
      <c r="C152" s="48"/>
      <c r="D152" s="48"/>
      <c r="E152" s="130" t="str">
        <f t="shared" si="4"/>
        <v/>
      </c>
      <c r="F152" s="130" t="str">
        <f>IF(OR(ISBLANK(B152),ISBLANK(D152))=FALSE,VLOOKUP($B$7&amp;"/"&amp;$J$7,EMT!$A$4:$C$9,3,FALSE),"")</f>
        <v/>
      </c>
      <c r="G152" s="130" t="str">
        <f t="shared" si="5"/>
        <v/>
      </c>
      <c r="H152" s="48"/>
      <c r="I152" s="103"/>
      <c r="J152" s="48"/>
      <c r="K152" s="75"/>
    </row>
    <row r="153" spans="1:11" x14ac:dyDescent="0.25">
      <c r="A153" s="43">
        <v>136</v>
      </c>
      <c r="B153" s="78"/>
      <c r="C153" s="48"/>
      <c r="D153" s="48"/>
      <c r="E153" s="130" t="str">
        <f t="shared" si="4"/>
        <v/>
      </c>
      <c r="F153" s="130" t="str">
        <f>IF(OR(ISBLANK(B153),ISBLANK(D153))=FALSE,VLOOKUP($B$7&amp;"/"&amp;$J$7,EMT!$A$4:$C$9,3,FALSE),"")</f>
        <v/>
      </c>
      <c r="G153" s="130" t="str">
        <f t="shared" si="5"/>
        <v/>
      </c>
      <c r="H153" s="48"/>
      <c r="I153" s="103"/>
      <c r="J153" s="48"/>
      <c r="K153" s="75"/>
    </row>
    <row r="154" spans="1:11" x14ac:dyDescent="0.25">
      <c r="A154" s="43">
        <v>137</v>
      </c>
      <c r="B154" s="78"/>
      <c r="C154" s="48"/>
      <c r="D154" s="48"/>
      <c r="E154" s="130" t="str">
        <f t="shared" si="4"/>
        <v/>
      </c>
      <c r="F154" s="130" t="str">
        <f>IF(OR(ISBLANK(B154),ISBLANK(D154))=FALSE,VLOOKUP($B$7&amp;"/"&amp;$J$7,EMT!$A$4:$C$9,3,FALSE),"")</f>
        <v/>
      </c>
      <c r="G154" s="130" t="str">
        <f t="shared" si="5"/>
        <v/>
      </c>
      <c r="H154" s="48"/>
      <c r="I154" s="103"/>
      <c r="J154" s="48"/>
      <c r="K154" s="75"/>
    </row>
    <row r="155" spans="1:11" x14ac:dyDescent="0.25">
      <c r="A155" s="43">
        <v>138</v>
      </c>
      <c r="B155" s="78"/>
      <c r="C155" s="48"/>
      <c r="D155" s="48"/>
      <c r="E155" s="130" t="str">
        <f t="shared" si="4"/>
        <v/>
      </c>
      <c r="F155" s="130" t="str">
        <f>IF(OR(ISBLANK(B155),ISBLANK(D155))=FALSE,VLOOKUP($B$7&amp;"/"&amp;$J$7,EMT!$A$4:$C$9,3,FALSE),"")</f>
        <v/>
      </c>
      <c r="G155" s="130" t="str">
        <f t="shared" si="5"/>
        <v/>
      </c>
      <c r="H155" s="48"/>
      <c r="I155" s="103"/>
      <c r="J155" s="48"/>
      <c r="K155" s="75"/>
    </row>
    <row r="156" spans="1:11" x14ac:dyDescent="0.25">
      <c r="A156" s="43">
        <v>139</v>
      </c>
      <c r="B156" s="78"/>
      <c r="C156" s="48"/>
      <c r="D156" s="48"/>
      <c r="E156" s="130" t="str">
        <f t="shared" si="4"/>
        <v/>
      </c>
      <c r="F156" s="130" t="str">
        <f>IF(OR(ISBLANK(B156),ISBLANK(D156))=FALSE,VLOOKUP($B$7&amp;"/"&amp;$J$7,EMT!$A$4:$C$9,3,FALSE),"")</f>
        <v/>
      </c>
      <c r="G156" s="130" t="str">
        <f t="shared" si="5"/>
        <v/>
      </c>
      <c r="H156" s="48"/>
      <c r="I156" s="103"/>
      <c r="J156" s="48"/>
      <c r="K156" s="75"/>
    </row>
    <row r="157" spans="1:11" x14ac:dyDescent="0.25">
      <c r="A157" s="43">
        <v>140</v>
      </c>
      <c r="B157" s="78"/>
      <c r="C157" s="48"/>
      <c r="D157" s="48"/>
      <c r="E157" s="130" t="str">
        <f t="shared" si="4"/>
        <v/>
      </c>
      <c r="F157" s="130" t="str">
        <f>IF(OR(ISBLANK(B157),ISBLANK(D157))=FALSE,VLOOKUP($B$7&amp;"/"&amp;$J$7,EMT!$A$4:$C$9,3,FALSE),"")</f>
        <v/>
      </c>
      <c r="G157" s="130" t="str">
        <f t="shared" si="5"/>
        <v/>
      </c>
      <c r="H157" s="48"/>
      <c r="I157" s="103"/>
      <c r="J157" s="48"/>
      <c r="K157" s="75"/>
    </row>
    <row r="158" spans="1:11" x14ac:dyDescent="0.25">
      <c r="A158" s="43">
        <v>141</v>
      </c>
      <c r="B158" s="78"/>
      <c r="C158" s="48"/>
      <c r="D158" s="48"/>
      <c r="E158" s="130" t="str">
        <f t="shared" si="4"/>
        <v/>
      </c>
      <c r="F158" s="130" t="str">
        <f>IF(OR(ISBLANK(B158),ISBLANK(D158))=FALSE,VLOOKUP($B$7&amp;"/"&amp;$J$7,EMT!$A$4:$C$9,3,FALSE),"")</f>
        <v/>
      </c>
      <c r="G158" s="130" t="str">
        <f t="shared" si="5"/>
        <v/>
      </c>
      <c r="H158" s="48"/>
      <c r="I158" s="103"/>
      <c r="J158" s="48"/>
      <c r="K158" s="75"/>
    </row>
    <row r="159" spans="1:11" x14ac:dyDescent="0.25">
      <c r="A159" s="43">
        <v>142</v>
      </c>
      <c r="B159" s="78"/>
      <c r="C159" s="48"/>
      <c r="D159" s="48"/>
      <c r="E159" s="130" t="str">
        <f t="shared" si="4"/>
        <v/>
      </c>
      <c r="F159" s="130" t="str">
        <f>IF(OR(ISBLANK(B159),ISBLANK(D159))=FALSE,VLOOKUP($B$7&amp;"/"&amp;$J$7,EMT!$A$4:$C$9,3,FALSE),"")</f>
        <v/>
      </c>
      <c r="G159" s="130" t="str">
        <f t="shared" si="5"/>
        <v/>
      </c>
      <c r="H159" s="48"/>
      <c r="I159" s="103"/>
      <c r="J159" s="48"/>
      <c r="K159" s="75"/>
    </row>
    <row r="160" spans="1:11" x14ac:dyDescent="0.25">
      <c r="A160" s="43">
        <v>143</v>
      </c>
      <c r="B160" s="78"/>
      <c r="C160" s="48"/>
      <c r="D160" s="48"/>
      <c r="E160" s="130" t="str">
        <f t="shared" si="4"/>
        <v/>
      </c>
      <c r="F160" s="130" t="str">
        <f>IF(OR(ISBLANK(B160),ISBLANK(D160))=FALSE,VLOOKUP($B$7&amp;"/"&amp;$J$7,EMT!$A$4:$C$9,3,FALSE),"")</f>
        <v/>
      </c>
      <c r="G160" s="130" t="str">
        <f t="shared" si="5"/>
        <v/>
      </c>
      <c r="H160" s="48"/>
      <c r="I160" s="103"/>
      <c r="J160" s="48"/>
      <c r="K160" s="75"/>
    </row>
    <row r="161" spans="1:11" x14ac:dyDescent="0.25">
      <c r="A161" s="43">
        <v>144</v>
      </c>
      <c r="B161" s="78"/>
      <c r="C161" s="48"/>
      <c r="D161" s="48"/>
      <c r="E161" s="130" t="str">
        <f t="shared" si="4"/>
        <v/>
      </c>
      <c r="F161" s="130" t="str">
        <f>IF(OR(ISBLANK(B161),ISBLANK(D161))=FALSE,VLOOKUP($B$7&amp;"/"&amp;$J$7,EMT!$A$4:$C$9,3,FALSE),"")</f>
        <v/>
      </c>
      <c r="G161" s="130" t="str">
        <f t="shared" si="5"/>
        <v/>
      </c>
      <c r="H161" s="48"/>
      <c r="I161" s="103"/>
      <c r="J161" s="48"/>
      <c r="K161" s="75"/>
    </row>
    <row r="162" spans="1:11" x14ac:dyDescent="0.25">
      <c r="A162" s="43">
        <v>145</v>
      </c>
      <c r="B162" s="78"/>
      <c r="C162" s="48"/>
      <c r="D162" s="48"/>
      <c r="E162" s="130" t="str">
        <f t="shared" si="4"/>
        <v/>
      </c>
      <c r="F162" s="130" t="str">
        <f>IF(OR(ISBLANK(B162),ISBLANK(D162))=FALSE,VLOOKUP($B$7&amp;"/"&amp;$J$7,EMT!$A$4:$C$9,3,FALSE),"")</f>
        <v/>
      </c>
      <c r="G162" s="130" t="str">
        <f t="shared" si="5"/>
        <v/>
      </c>
      <c r="H162" s="48"/>
      <c r="I162" s="103"/>
      <c r="J162" s="48"/>
      <c r="K162" s="75"/>
    </row>
    <row r="163" spans="1:11" x14ac:dyDescent="0.25">
      <c r="A163" s="43">
        <v>146</v>
      </c>
      <c r="B163" s="78"/>
      <c r="C163" s="48"/>
      <c r="D163" s="48"/>
      <c r="E163" s="130" t="str">
        <f t="shared" si="4"/>
        <v/>
      </c>
      <c r="F163" s="130" t="str">
        <f>IF(OR(ISBLANK(B163),ISBLANK(D163))=FALSE,VLOOKUP($B$7&amp;"/"&amp;$J$7,EMT!$A$4:$C$9,3,FALSE),"")</f>
        <v/>
      </c>
      <c r="G163" s="130" t="str">
        <f t="shared" si="5"/>
        <v/>
      </c>
      <c r="H163" s="48"/>
      <c r="I163" s="103"/>
      <c r="J163" s="48"/>
      <c r="K163" s="75"/>
    </row>
    <row r="164" spans="1:11" x14ac:dyDescent="0.25">
      <c r="A164" s="43">
        <v>147</v>
      </c>
      <c r="B164" s="78"/>
      <c r="C164" s="48"/>
      <c r="D164" s="48"/>
      <c r="E164" s="130" t="str">
        <f t="shared" si="4"/>
        <v/>
      </c>
      <c r="F164" s="130" t="str">
        <f>IF(OR(ISBLANK(B164),ISBLANK(D164))=FALSE,VLOOKUP($B$7&amp;"/"&amp;$J$7,EMT!$A$4:$C$9,3,FALSE),"")</f>
        <v/>
      </c>
      <c r="G164" s="130" t="str">
        <f t="shared" si="5"/>
        <v/>
      </c>
      <c r="H164" s="48"/>
      <c r="I164" s="103"/>
      <c r="J164" s="48"/>
      <c r="K164" s="75"/>
    </row>
    <row r="165" spans="1:11" x14ac:dyDescent="0.25">
      <c r="A165" s="43">
        <v>148</v>
      </c>
      <c r="B165" s="78"/>
      <c r="C165" s="48"/>
      <c r="D165" s="48"/>
      <c r="E165" s="130" t="str">
        <f t="shared" si="4"/>
        <v/>
      </c>
      <c r="F165" s="130" t="str">
        <f>IF(OR(ISBLANK(B165),ISBLANK(D165))=FALSE,VLOOKUP($B$7&amp;"/"&amp;$J$7,EMT!$A$4:$C$9,3,FALSE),"")</f>
        <v/>
      </c>
      <c r="G165" s="130" t="str">
        <f t="shared" si="5"/>
        <v/>
      </c>
      <c r="H165" s="48"/>
      <c r="I165" s="103"/>
      <c r="J165" s="48"/>
      <c r="K165" s="75"/>
    </row>
    <row r="166" spans="1:11" x14ac:dyDescent="0.25">
      <c r="A166" s="43">
        <v>149</v>
      </c>
      <c r="B166" s="78"/>
      <c r="C166" s="48"/>
      <c r="D166" s="48"/>
      <c r="E166" s="130" t="str">
        <f t="shared" si="4"/>
        <v/>
      </c>
      <c r="F166" s="130" t="str">
        <f>IF(OR(ISBLANK(B166),ISBLANK(D166))=FALSE,VLOOKUP($B$7&amp;"/"&amp;$J$7,EMT!$A$4:$C$9,3,FALSE),"")</f>
        <v/>
      </c>
      <c r="G166" s="130" t="str">
        <f t="shared" si="5"/>
        <v/>
      </c>
      <c r="H166" s="48"/>
      <c r="I166" s="103"/>
      <c r="J166" s="48"/>
      <c r="K166" s="75"/>
    </row>
    <row r="167" spans="1:11" x14ac:dyDescent="0.25">
      <c r="A167" s="43">
        <v>150</v>
      </c>
      <c r="B167" s="78"/>
      <c r="C167" s="48"/>
      <c r="D167" s="48"/>
      <c r="E167" s="130" t="str">
        <f t="shared" si="4"/>
        <v/>
      </c>
      <c r="F167" s="130" t="str">
        <f>IF(OR(ISBLANK(B167),ISBLANK(D167))=FALSE,VLOOKUP($B$7&amp;"/"&amp;$J$7,EMT!$A$4:$C$9,3,FALSE),"")</f>
        <v/>
      </c>
      <c r="G167" s="130" t="str">
        <f t="shared" si="5"/>
        <v/>
      </c>
      <c r="H167" s="48"/>
      <c r="I167" s="103"/>
      <c r="J167" s="48"/>
      <c r="K167" s="75"/>
    </row>
    <row r="168" spans="1:11" x14ac:dyDescent="0.25">
      <c r="A168" s="43">
        <v>151</v>
      </c>
      <c r="B168" s="78"/>
      <c r="C168" s="48"/>
      <c r="D168" s="48"/>
      <c r="E168" s="130" t="str">
        <f t="shared" si="4"/>
        <v/>
      </c>
      <c r="F168" s="130" t="str">
        <f>IF(OR(ISBLANK(B168),ISBLANK(D168))=FALSE,VLOOKUP($B$7&amp;"/"&amp;$J$7,EMT!$A$4:$C$9,3,FALSE),"")</f>
        <v/>
      </c>
      <c r="G168" s="130" t="str">
        <f t="shared" si="5"/>
        <v/>
      </c>
      <c r="H168" s="48"/>
      <c r="I168" s="103"/>
      <c r="J168" s="48"/>
      <c r="K168" s="75"/>
    </row>
    <row r="169" spans="1:11" x14ac:dyDescent="0.25">
      <c r="A169" s="43">
        <v>152</v>
      </c>
      <c r="B169" s="78"/>
      <c r="C169" s="48"/>
      <c r="D169" s="48"/>
      <c r="E169" s="130" t="str">
        <f t="shared" si="4"/>
        <v/>
      </c>
      <c r="F169" s="130" t="str">
        <f>IF(OR(ISBLANK(B169),ISBLANK(D169))=FALSE,VLOOKUP($B$7&amp;"/"&amp;$J$7,EMT!$A$4:$C$9,3,FALSE),"")</f>
        <v/>
      </c>
      <c r="G169" s="130" t="str">
        <f t="shared" si="5"/>
        <v/>
      </c>
      <c r="H169" s="48"/>
      <c r="I169" s="103"/>
      <c r="J169" s="48"/>
      <c r="K169" s="75"/>
    </row>
    <row r="170" spans="1:11" x14ac:dyDescent="0.25">
      <c r="A170" s="43">
        <v>153</v>
      </c>
      <c r="B170" s="78"/>
      <c r="C170" s="48"/>
      <c r="D170" s="48"/>
      <c r="E170" s="130" t="str">
        <f t="shared" si="4"/>
        <v/>
      </c>
      <c r="F170" s="130" t="str">
        <f>IF(OR(ISBLANK(B170),ISBLANK(D170))=FALSE,VLOOKUP($B$7&amp;"/"&amp;$J$7,EMT!$A$4:$C$9,3,FALSE),"")</f>
        <v/>
      </c>
      <c r="G170" s="130" t="str">
        <f t="shared" si="5"/>
        <v/>
      </c>
      <c r="H170" s="48"/>
      <c r="I170" s="103"/>
      <c r="J170" s="48"/>
      <c r="K170" s="75"/>
    </row>
    <row r="171" spans="1:11" x14ac:dyDescent="0.25">
      <c r="A171" s="43">
        <v>154</v>
      </c>
      <c r="B171" s="78"/>
      <c r="C171" s="48"/>
      <c r="D171" s="48"/>
      <c r="E171" s="130" t="str">
        <f t="shared" si="4"/>
        <v/>
      </c>
      <c r="F171" s="130" t="str">
        <f>IF(OR(ISBLANK(B171),ISBLANK(D171))=FALSE,VLOOKUP($B$7&amp;"/"&amp;$J$7,EMT!$A$4:$C$9,3,FALSE),"")</f>
        <v/>
      </c>
      <c r="G171" s="130" t="str">
        <f t="shared" si="5"/>
        <v/>
      </c>
      <c r="H171" s="48"/>
      <c r="I171" s="103"/>
      <c r="J171" s="48"/>
      <c r="K171" s="75"/>
    </row>
    <row r="172" spans="1:11" x14ac:dyDescent="0.25">
      <c r="A172" s="43">
        <v>155</v>
      </c>
      <c r="B172" s="78"/>
      <c r="C172" s="48"/>
      <c r="D172" s="48"/>
      <c r="E172" s="130" t="str">
        <f t="shared" si="4"/>
        <v/>
      </c>
      <c r="F172" s="130" t="str">
        <f>IF(OR(ISBLANK(B172),ISBLANK(D172))=FALSE,VLOOKUP($B$7&amp;"/"&amp;$J$7,EMT!$A$4:$C$9,3,FALSE),"")</f>
        <v/>
      </c>
      <c r="G172" s="130" t="str">
        <f t="shared" si="5"/>
        <v/>
      </c>
      <c r="H172" s="48"/>
      <c r="I172" s="103"/>
      <c r="J172" s="48"/>
      <c r="K172" s="75"/>
    </row>
    <row r="173" spans="1:11" x14ac:dyDescent="0.25">
      <c r="A173" s="43">
        <v>156</v>
      </c>
      <c r="B173" s="78"/>
      <c r="C173" s="48"/>
      <c r="D173" s="48"/>
      <c r="E173" s="130" t="str">
        <f t="shared" si="4"/>
        <v/>
      </c>
      <c r="F173" s="130" t="str">
        <f>IF(OR(ISBLANK(B173),ISBLANK(D173))=FALSE,VLOOKUP($B$7&amp;"/"&amp;$J$7,EMT!$A$4:$C$9,3,FALSE),"")</f>
        <v/>
      </c>
      <c r="G173" s="130" t="str">
        <f t="shared" si="5"/>
        <v/>
      </c>
      <c r="H173" s="48"/>
      <c r="I173" s="103"/>
      <c r="J173" s="48"/>
      <c r="K173" s="75"/>
    </row>
    <row r="174" spans="1:11" x14ac:dyDescent="0.25">
      <c r="A174" s="43">
        <v>157</v>
      </c>
      <c r="B174" s="78"/>
      <c r="C174" s="48"/>
      <c r="D174" s="48"/>
      <c r="E174" s="130" t="str">
        <f t="shared" si="4"/>
        <v/>
      </c>
      <c r="F174" s="130" t="str">
        <f>IF(OR(ISBLANK(B174),ISBLANK(D174))=FALSE,VLOOKUP($B$7&amp;"/"&amp;$J$7,EMT!$A$4:$C$9,3,FALSE),"")</f>
        <v/>
      </c>
      <c r="G174" s="130" t="str">
        <f t="shared" si="5"/>
        <v/>
      </c>
      <c r="H174" s="48"/>
      <c r="I174" s="103"/>
      <c r="J174" s="48"/>
      <c r="K174" s="75"/>
    </row>
    <row r="175" spans="1:11" x14ac:dyDescent="0.25">
      <c r="A175" s="43">
        <v>158</v>
      </c>
      <c r="B175" s="78"/>
      <c r="C175" s="48"/>
      <c r="D175" s="48"/>
      <c r="E175" s="130" t="str">
        <f t="shared" si="4"/>
        <v/>
      </c>
      <c r="F175" s="130" t="str">
        <f>IF(OR(ISBLANK(B175),ISBLANK(D175))=FALSE,VLOOKUP($B$7&amp;"/"&amp;$J$7,EMT!$A$4:$C$9,3,FALSE),"")</f>
        <v/>
      </c>
      <c r="G175" s="130" t="str">
        <f t="shared" si="5"/>
        <v/>
      </c>
      <c r="H175" s="48"/>
      <c r="I175" s="103"/>
      <c r="J175" s="48"/>
      <c r="K175" s="75"/>
    </row>
    <row r="176" spans="1:11" x14ac:dyDescent="0.25">
      <c r="A176" s="43">
        <v>159</v>
      </c>
      <c r="B176" s="78"/>
      <c r="C176" s="48"/>
      <c r="D176" s="48"/>
      <c r="E176" s="130" t="str">
        <f t="shared" si="4"/>
        <v/>
      </c>
      <c r="F176" s="130" t="str">
        <f>IF(OR(ISBLANK(B176),ISBLANK(D176))=FALSE,VLOOKUP($B$7&amp;"/"&amp;$J$7,EMT!$A$4:$C$9,3,FALSE),"")</f>
        <v/>
      </c>
      <c r="G176" s="130" t="str">
        <f t="shared" si="5"/>
        <v/>
      </c>
      <c r="H176" s="48"/>
      <c r="I176" s="103"/>
      <c r="J176" s="48"/>
      <c r="K176" s="75"/>
    </row>
    <row r="177" spans="1:11" x14ac:dyDescent="0.25">
      <c r="A177" s="43">
        <v>160</v>
      </c>
      <c r="B177" s="78"/>
      <c r="C177" s="48"/>
      <c r="D177" s="48"/>
      <c r="E177" s="130" t="str">
        <f t="shared" si="4"/>
        <v/>
      </c>
      <c r="F177" s="130" t="str">
        <f>IF(OR(ISBLANK(B177),ISBLANK(D177))=FALSE,VLOOKUP($B$7&amp;"/"&amp;$J$7,EMT!$A$4:$C$9,3,FALSE),"")</f>
        <v/>
      </c>
      <c r="G177" s="130" t="str">
        <f t="shared" si="5"/>
        <v/>
      </c>
      <c r="H177" s="48"/>
      <c r="I177" s="103"/>
      <c r="J177" s="48"/>
      <c r="K177" s="75"/>
    </row>
    <row r="178" spans="1:11" x14ac:dyDescent="0.25">
      <c r="A178" s="43">
        <v>161</v>
      </c>
      <c r="B178" s="78"/>
      <c r="C178" s="48"/>
      <c r="D178" s="48"/>
      <c r="E178" s="130" t="str">
        <f t="shared" si="4"/>
        <v/>
      </c>
      <c r="F178" s="130" t="str">
        <f>IF(OR(ISBLANK(B178),ISBLANK(D178))=FALSE,VLOOKUP($B$7&amp;"/"&amp;$J$7,EMT!$A$4:$C$9,3,FALSE),"")</f>
        <v/>
      </c>
      <c r="G178" s="130" t="str">
        <f t="shared" si="5"/>
        <v/>
      </c>
      <c r="H178" s="48"/>
      <c r="I178" s="103"/>
      <c r="J178" s="48"/>
      <c r="K178" s="75"/>
    </row>
    <row r="179" spans="1:11" x14ac:dyDescent="0.25">
      <c r="A179" s="43">
        <v>162</v>
      </c>
      <c r="B179" s="78"/>
      <c r="C179" s="48"/>
      <c r="D179" s="48"/>
      <c r="E179" s="130" t="str">
        <f t="shared" si="4"/>
        <v/>
      </c>
      <c r="F179" s="130" t="str">
        <f>IF(OR(ISBLANK(B179),ISBLANK(D179))=FALSE,VLOOKUP($B$7&amp;"/"&amp;$J$7,EMT!$A$4:$C$9,3,FALSE),"")</f>
        <v/>
      </c>
      <c r="G179" s="130" t="str">
        <f t="shared" si="5"/>
        <v/>
      </c>
      <c r="H179" s="48"/>
      <c r="I179" s="103"/>
      <c r="J179" s="48"/>
      <c r="K179" s="75"/>
    </row>
    <row r="180" spans="1:11" x14ac:dyDescent="0.25">
      <c r="A180" s="43">
        <v>163</v>
      </c>
      <c r="B180" s="78"/>
      <c r="C180" s="48"/>
      <c r="D180" s="48"/>
      <c r="E180" s="130" t="str">
        <f t="shared" si="4"/>
        <v/>
      </c>
      <c r="F180" s="130" t="str">
        <f>IF(OR(ISBLANK(B180),ISBLANK(D180))=FALSE,VLOOKUP($B$7&amp;"/"&amp;$J$7,EMT!$A$4:$C$9,3,FALSE),"")</f>
        <v/>
      </c>
      <c r="G180" s="130" t="str">
        <f t="shared" si="5"/>
        <v/>
      </c>
      <c r="H180" s="48"/>
      <c r="I180" s="103"/>
      <c r="J180" s="48"/>
      <c r="K180" s="75"/>
    </row>
    <row r="181" spans="1:11" x14ac:dyDescent="0.25">
      <c r="A181" s="43">
        <v>164</v>
      </c>
      <c r="B181" s="78"/>
      <c r="C181" s="48"/>
      <c r="D181" s="48"/>
      <c r="E181" s="130" t="str">
        <f t="shared" si="4"/>
        <v/>
      </c>
      <c r="F181" s="130" t="str">
        <f>IF(OR(ISBLANK(B181),ISBLANK(D181))=FALSE,VLOOKUP($B$7&amp;"/"&amp;$J$7,EMT!$A$4:$C$9,3,FALSE),"")</f>
        <v/>
      </c>
      <c r="G181" s="130" t="str">
        <f t="shared" si="5"/>
        <v/>
      </c>
      <c r="H181" s="48"/>
      <c r="I181" s="103"/>
      <c r="J181" s="48"/>
      <c r="K181" s="75"/>
    </row>
    <row r="182" spans="1:11" x14ac:dyDescent="0.25">
      <c r="A182" s="43">
        <v>165</v>
      </c>
      <c r="B182" s="78"/>
      <c r="C182" s="48"/>
      <c r="D182" s="48"/>
      <c r="E182" s="130" t="str">
        <f t="shared" si="4"/>
        <v/>
      </c>
      <c r="F182" s="130" t="str">
        <f>IF(OR(ISBLANK(B182),ISBLANK(D182))=FALSE,VLOOKUP($B$7&amp;"/"&amp;$J$7,EMT!$A$4:$C$9,3,FALSE),"")</f>
        <v/>
      </c>
      <c r="G182" s="130" t="str">
        <f t="shared" si="5"/>
        <v/>
      </c>
      <c r="H182" s="48"/>
      <c r="I182" s="103"/>
      <c r="J182" s="48"/>
      <c r="K182" s="75"/>
    </row>
    <row r="183" spans="1:11" x14ac:dyDescent="0.25">
      <c r="A183" s="43">
        <v>166</v>
      </c>
      <c r="B183" s="78"/>
      <c r="C183" s="48"/>
      <c r="D183" s="48"/>
      <c r="E183" s="130" t="str">
        <f t="shared" si="4"/>
        <v/>
      </c>
      <c r="F183" s="130" t="str">
        <f>IF(OR(ISBLANK(B183),ISBLANK(D183))=FALSE,VLOOKUP($B$7&amp;"/"&amp;$J$7,EMT!$A$4:$C$9,3,FALSE),"")</f>
        <v/>
      </c>
      <c r="G183" s="130" t="str">
        <f t="shared" si="5"/>
        <v/>
      </c>
      <c r="H183" s="48"/>
      <c r="I183" s="103"/>
      <c r="J183" s="48"/>
      <c r="K183" s="75"/>
    </row>
    <row r="184" spans="1:11" x14ac:dyDescent="0.25">
      <c r="A184" s="43">
        <v>167</v>
      </c>
      <c r="B184" s="78"/>
      <c r="C184" s="48"/>
      <c r="D184" s="48"/>
      <c r="E184" s="130" t="str">
        <f t="shared" si="4"/>
        <v/>
      </c>
      <c r="F184" s="130" t="str">
        <f>IF(OR(ISBLANK(B184),ISBLANK(D184))=FALSE,VLOOKUP($B$7&amp;"/"&amp;$J$7,EMT!$A$4:$C$9,3,FALSE),"")</f>
        <v/>
      </c>
      <c r="G184" s="130" t="str">
        <f t="shared" si="5"/>
        <v/>
      </c>
      <c r="H184" s="48"/>
      <c r="I184" s="103"/>
      <c r="J184" s="48"/>
      <c r="K184" s="75"/>
    </row>
    <row r="185" spans="1:11" x14ac:dyDescent="0.25">
      <c r="A185" s="43">
        <v>168</v>
      </c>
      <c r="B185" s="78"/>
      <c r="C185" s="48"/>
      <c r="D185" s="48"/>
      <c r="E185" s="130" t="str">
        <f t="shared" si="4"/>
        <v/>
      </c>
      <c r="F185" s="130" t="str">
        <f>IF(OR(ISBLANK(B185),ISBLANK(D185))=FALSE,VLOOKUP($B$7&amp;"/"&amp;$J$7,EMT!$A$4:$C$9,3,FALSE),"")</f>
        <v/>
      </c>
      <c r="G185" s="130" t="str">
        <f t="shared" si="5"/>
        <v/>
      </c>
      <c r="H185" s="48"/>
      <c r="I185" s="103"/>
      <c r="J185" s="48"/>
      <c r="K185" s="75"/>
    </row>
    <row r="186" spans="1:11" x14ac:dyDescent="0.25">
      <c r="A186" s="43">
        <v>169</v>
      </c>
      <c r="B186" s="78"/>
      <c r="C186" s="48"/>
      <c r="D186" s="48"/>
      <c r="E186" s="130" t="str">
        <f t="shared" si="4"/>
        <v/>
      </c>
      <c r="F186" s="130" t="str">
        <f>IF(OR(ISBLANK(B186),ISBLANK(D186))=FALSE,VLOOKUP($B$7&amp;"/"&amp;$J$7,EMT!$A$4:$C$9,3,FALSE),"")</f>
        <v/>
      </c>
      <c r="G186" s="130" t="str">
        <f t="shared" si="5"/>
        <v/>
      </c>
      <c r="H186" s="48"/>
      <c r="I186" s="103"/>
      <c r="J186" s="48"/>
      <c r="K186" s="75"/>
    </row>
    <row r="187" spans="1:11" x14ac:dyDescent="0.25">
      <c r="A187" s="43">
        <v>170</v>
      </c>
      <c r="B187" s="78"/>
      <c r="C187" s="48"/>
      <c r="D187" s="48"/>
      <c r="E187" s="130" t="str">
        <f t="shared" si="4"/>
        <v/>
      </c>
      <c r="F187" s="130" t="str">
        <f>IF(OR(ISBLANK(B187),ISBLANK(D187))=FALSE,VLOOKUP($B$7&amp;"/"&amp;$J$7,EMT!$A$4:$C$9,3,FALSE),"")</f>
        <v/>
      </c>
      <c r="G187" s="130" t="str">
        <f t="shared" si="5"/>
        <v/>
      </c>
      <c r="H187" s="48"/>
      <c r="I187" s="103"/>
      <c r="J187" s="48"/>
      <c r="K187" s="75"/>
    </row>
    <row r="188" spans="1:11" x14ac:dyDescent="0.25">
      <c r="A188" s="43">
        <v>171</v>
      </c>
      <c r="B188" s="78"/>
      <c r="C188" s="48"/>
      <c r="D188" s="48"/>
      <c r="E188" s="130" t="str">
        <f t="shared" si="4"/>
        <v/>
      </c>
      <c r="F188" s="130" t="str">
        <f>IF(OR(ISBLANK(B188),ISBLANK(D188))=FALSE,VLOOKUP($B$7&amp;"/"&amp;$J$7,EMT!$A$4:$C$9,3,FALSE),"")</f>
        <v/>
      </c>
      <c r="G188" s="130" t="str">
        <f t="shared" si="5"/>
        <v/>
      </c>
      <c r="H188" s="48"/>
      <c r="I188" s="103"/>
      <c r="J188" s="48"/>
      <c r="K188" s="75"/>
    </row>
    <row r="189" spans="1:11" x14ac:dyDescent="0.25">
      <c r="A189" s="43">
        <v>172</v>
      </c>
      <c r="B189" s="78"/>
      <c r="C189" s="48"/>
      <c r="D189" s="48"/>
      <c r="E189" s="130" t="str">
        <f t="shared" si="4"/>
        <v/>
      </c>
      <c r="F189" s="130" t="str">
        <f>IF(OR(ISBLANK(B189),ISBLANK(D189))=FALSE,VLOOKUP($B$7&amp;"/"&amp;$J$7,EMT!$A$4:$C$9,3,FALSE),"")</f>
        <v/>
      </c>
      <c r="G189" s="130" t="str">
        <f t="shared" si="5"/>
        <v/>
      </c>
      <c r="H189" s="48"/>
      <c r="I189" s="103"/>
      <c r="J189" s="48"/>
      <c r="K189" s="75"/>
    </row>
    <row r="190" spans="1:11" x14ac:dyDescent="0.25">
      <c r="A190" s="43">
        <v>173</v>
      </c>
      <c r="B190" s="78"/>
      <c r="C190" s="48"/>
      <c r="D190" s="48"/>
      <c r="E190" s="130" t="str">
        <f t="shared" si="4"/>
        <v/>
      </c>
      <c r="F190" s="130" t="str">
        <f>IF(OR(ISBLANK(B190),ISBLANK(D190))=FALSE,VLOOKUP($B$7&amp;"/"&amp;$J$7,EMT!$A$4:$C$9,3,FALSE),"")</f>
        <v/>
      </c>
      <c r="G190" s="130" t="str">
        <f t="shared" si="5"/>
        <v/>
      </c>
      <c r="H190" s="48"/>
      <c r="I190" s="103"/>
      <c r="J190" s="48"/>
      <c r="K190" s="75"/>
    </row>
    <row r="191" spans="1:11" x14ac:dyDescent="0.25">
      <c r="A191" s="43">
        <v>174</v>
      </c>
      <c r="B191" s="78"/>
      <c r="C191" s="48"/>
      <c r="D191" s="48"/>
      <c r="E191" s="130" t="str">
        <f t="shared" si="4"/>
        <v/>
      </c>
      <c r="F191" s="130" t="str">
        <f>IF(OR(ISBLANK(B191),ISBLANK(D191))=FALSE,VLOOKUP($B$7&amp;"/"&amp;$J$7,EMT!$A$4:$C$9,3,FALSE),"")</f>
        <v/>
      </c>
      <c r="G191" s="130" t="str">
        <f t="shared" si="5"/>
        <v/>
      </c>
      <c r="H191" s="48"/>
      <c r="I191" s="103"/>
      <c r="J191" s="48"/>
      <c r="K191" s="75"/>
    </row>
    <row r="192" spans="1:11" x14ac:dyDescent="0.25">
      <c r="A192" s="43">
        <v>175</v>
      </c>
      <c r="B192" s="78"/>
      <c r="C192" s="48"/>
      <c r="D192" s="48"/>
      <c r="E192" s="130" t="str">
        <f t="shared" si="4"/>
        <v/>
      </c>
      <c r="F192" s="130" t="str">
        <f>IF(OR(ISBLANK(B192),ISBLANK(D192))=FALSE,VLOOKUP($B$7&amp;"/"&amp;$J$7,EMT!$A$4:$C$9,3,FALSE),"")</f>
        <v/>
      </c>
      <c r="G192" s="130" t="str">
        <f t="shared" si="5"/>
        <v/>
      </c>
      <c r="H192" s="48"/>
      <c r="I192" s="103"/>
      <c r="J192" s="48"/>
      <c r="K192" s="75"/>
    </row>
    <row r="193" spans="1:11" x14ac:dyDescent="0.25">
      <c r="A193" s="43">
        <v>176</v>
      </c>
      <c r="B193" s="78"/>
      <c r="C193" s="48"/>
      <c r="D193" s="48"/>
      <c r="E193" s="130" t="str">
        <f t="shared" si="4"/>
        <v/>
      </c>
      <c r="F193" s="130" t="str">
        <f>IF(OR(ISBLANK(B193),ISBLANK(D193))=FALSE,VLOOKUP($B$7&amp;"/"&amp;$J$7,EMT!$A$4:$C$9,3,FALSE),"")</f>
        <v/>
      </c>
      <c r="G193" s="130" t="str">
        <f t="shared" si="5"/>
        <v/>
      </c>
      <c r="H193" s="48"/>
      <c r="I193" s="103"/>
      <c r="J193" s="48"/>
      <c r="K193" s="75"/>
    </row>
    <row r="194" spans="1:11" x14ac:dyDescent="0.25">
      <c r="A194" s="43">
        <v>177</v>
      </c>
      <c r="B194" s="78"/>
      <c r="C194" s="48"/>
      <c r="D194" s="48"/>
      <c r="E194" s="130" t="str">
        <f t="shared" si="4"/>
        <v/>
      </c>
      <c r="F194" s="130" t="str">
        <f>IF(OR(ISBLANK(B194),ISBLANK(D194))=FALSE,VLOOKUP($B$7&amp;"/"&amp;$J$7,EMT!$A$4:$C$9,3,FALSE),"")</f>
        <v/>
      </c>
      <c r="G194" s="130" t="str">
        <f t="shared" si="5"/>
        <v/>
      </c>
      <c r="H194" s="48"/>
      <c r="I194" s="103"/>
      <c r="J194" s="48"/>
      <c r="K194" s="75"/>
    </row>
    <row r="195" spans="1:11" x14ac:dyDescent="0.25">
      <c r="A195" s="43">
        <v>178</v>
      </c>
      <c r="B195" s="78"/>
      <c r="C195" s="48"/>
      <c r="D195" s="48"/>
      <c r="E195" s="130" t="str">
        <f t="shared" si="4"/>
        <v/>
      </c>
      <c r="F195" s="130" t="str">
        <f>IF(OR(ISBLANK(B195),ISBLANK(D195))=FALSE,VLOOKUP($B$7&amp;"/"&amp;$J$7,EMT!$A$4:$C$9,3,FALSE),"")</f>
        <v/>
      </c>
      <c r="G195" s="130" t="str">
        <f t="shared" si="5"/>
        <v/>
      </c>
      <c r="H195" s="48"/>
      <c r="I195" s="103"/>
      <c r="J195" s="48"/>
      <c r="K195" s="75"/>
    </row>
    <row r="196" spans="1:11" x14ac:dyDescent="0.25">
      <c r="A196" s="43">
        <v>179</v>
      </c>
      <c r="B196" s="78"/>
      <c r="C196" s="48"/>
      <c r="D196" s="48"/>
      <c r="E196" s="130" t="str">
        <f t="shared" si="4"/>
        <v/>
      </c>
      <c r="F196" s="130" t="str">
        <f>IF(OR(ISBLANK(B196),ISBLANK(D196))=FALSE,VLOOKUP($B$7&amp;"/"&amp;$J$7,EMT!$A$4:$C$9,3,FALSE),"")</f>
        <v/>
      </c>
      <c r="G196" s="130" t="str">
        <f t="shared" si="5"/>
        <v/>
      </c>
      <c r="H196" s="48"/>
      <c r="I196" s="103"/>
      <c r="J196" s="48"/>
      <c r="K196" s="75"/>
    </row>
    <row r="197" spans="1:11" x14ac:dyDescent="0.25">
      <c r="A197" s="43">
        <v>180</v>
      </c>
      <c r="B197" s="78"/>
      <c r="C197" s="48"/>
      <c r="D197" s="48"/>
      <c r="E197" s="130" t="str">
        <f t="shared" si="4"/>
        <v/>
      </c>
      <c r="F197" s="130" t="str">
        <f>IF(OR(ISBLANK(B197),ISBLANK(D197))=FALSE,VLOOKUP($B$7&amp;"/"&amp;$J$7,EMT!$A$4:$C$9,3,FALSE),"")</f>
        <v/>
      </c>
      <c r="G197" s="130" t="str">
        <f t="shared" si="5"/>
        <v/>
      </c>
      <c r="H197" s="48"/>
      <c r="I197" s="103"/>
      <c r="J197" s="48"/>
      <c r="K197" s="75"/>
    </row>
    <row r="198" spans="1:11" x14ac:dyDescent="0.25">
      <c r="A198" s="43">
        <v>181</v>
      </c>
      <c r="B198" s="78"/>
      <c r="C198" s="48"/>
      <c r="D198" s="48"/>
      <c r="E198" s="130" t="str">
        <f t="shared" si="4"/>
        <v/>
      </c>
      <c r="F198" s="130" t="str">
        <f>IF(OR(ISBLANK(B198),ISBLANK(D198))=FALSE,VLOOKUP($B$7&amp;"/"&amp;$J$7,EMT!$A$4:$C$9,3,FALSE),"")</f>
        <v/>
      </c>
      <c r="G198" s="130" t="str">
        <f t="shared" si="5"/>
        <v/>
      </c>
      <c r="H198" s="48"/>
      <c r="I198" s="103"/>
      <c r="J198" s="48"/>
      <c r="K198" s="75"/>
    </row>
    <row r="199" spans="1:11" x14ac:dyDescent="0.25">
      <c r="A199" s="43">
        <v>182</v>
      </c>
      <c r="B199" s="78"/>
      <c r="C199" s="48"/>
      <c r="D199" s="48"/>
      <c r="E199" s="130" t="str">
        <f t="shared" si="4"/>
        <v/>
      </c>
      <c r="F199" s="130" t="str">
        <f>IF(OR(ISBLANK(B199),ISBLANK(D199))=FALSE,VLOOKUP($B$7&amp;"/"&amp;$J$7,EMT!$A$4:$C$9,3,FALSE),"")</f>
        <v/>
      </c>
      <c r="G199" s="130" t="str">
        <f t="shared" si="5"/>
        <v/>
      </c>
      <c r="H199" s="48"/>
      <c r="I199" s="103"/>
      <c r="J199" s="48"/>
      <c r="K199" s="75"/>
    </row>
    <row r="200" spans="1:11" x14ac:dyDescent="0.25">
      <c r="A200" s="43">
        <v>183</v>
      </c>
      <c r="B200" s="78"/>
      <c r="C200" s="48"/>
      <c r="D200" s="48"/>
      <c r="E200" s="130" t="str">
        <f t="shared" si="4"/>
        <v/>
      </c>
      <c r="F200" s="130" t="str">
        <f>IF(OR(ISBLANK(B200),ISBLANK(D200))=FALSE,VLOOKUP($B$7&amp;"/"&amp;$J$7,EMT!$A$4:$C$9,3,FALSE),"")</f>
        <v/>
      </c>
      <c r="G200" s="130" t="str">
        <f t="shared" si="5"/>
        <v/>
      </c>
      <c r="H200" s="48"/>
      <c r="I200" s="103"/>
      <c r="J200" s="48"/>
      <c r="K200" s="75"/>
    </row>
    <row r="201" spans="1:11" x14ac:dyDescent="0.25">
      <c r="A201" s="43">
        <v>184</v>
      </c>
      <c r="B201" s="78"/>
      <c r="C201" s="48"/>
      <c r="D201" s="48"/>
      <c r="E201" s="130" t="str">
        <f t="shared" si="4"/>
        <v/>
      </c>
      <c r="F201" s="130" t="str">
        <f>IF(OR(ISBLANK(B201),ISBLANK(D201))=FALSE,VLOOKUP($B$7&amp;"/"&amp;$J$7,EMT!$A$4:$C$9,3,FALSE),"")</f>
        <v/>
      </c>
      <c r="G201" s="130" t="str">
        <f t="shared" si="5"/>
        <v/>
      </c>
      <c r="H201" s="48"/>
      <c r="I201" s="103"/>
      <c r="J201" s="48"/>
      <c r="K201" s="75"/>
    </row>
    <row r="202" spans="1:11" x14ac:dyDescent="0.25">
      <c r="A202" s="43">
        <v>185</v>
      </c>
      <c r="B202" s="78"/>
      <c r="C202" s="48"/>
      <c r="D202" s="48"/>
      <c r="E202" s="130" t="str">
        <f t="shared" si="4"/>
        <v/>
      </c>
      <c r="F202" s="130" t="str">
        <f>IF(OR(ISBLANK(B202),ISBLANK(D202))=FALSE,VLOOKUP($B$7&amp;"/"&amp;$J$7,EMT!$A$4:$C$9,3,FALSE),"")</f>
        <v/>
      </c>
      <c r="G202" s="130" t="str">
        <f t="shared" si="5"/>
        <v/>
      </c>
      <c r="H202" s="48"/>
      <c r="I202" s="103"/>
      <c r="J202" s="48"/>
      <c r="K202" s="75"/>
    </row>
    <row r="203" spans="1:11" x14ac:dyDescent="0.25">
      <c r="A203" s="43">
        <v>186</v>
      </c>
      <c r="B203" s="78"/>
      <c r="C203" s="48"/>
      <c r="D203" s="48"/>
      <c r="E203" s="130" t="str">
        <f t="shared" si="4"/>
        <v/>
      </c>
      <c r="F203" s="130" t="str">
        <f>IF(OR(ISBLANK(B203),ISBLANK(D203))=FALSE,VLOOKUP($B$7&amp;"/"&amp;$J$7,EMT!$A$4:$C$9,3,FALSE),"")</f>
        <v/>
      </c>
      <c r="G203" s="130" t="str">
        <f t="shared" si="5"/>
        <v/>
      </c>
      <c r="H203" s="48"/>
      <c r="I203" s="103"/>
      <c r="J203" s="48"/>
      <c r="K203" s="75"/>
    </row>
    <row r="204" spans="1:11" x14ac:dyDescent="0.25">
      <c r="A204" s="43">
        <v>187</v>
      </c>
      <c r="B204" s="78"/>
      <c r="C204" s="48"/>
      <c r="D204" s="48"/>
      <c r="E204" s="130" t="str">
        <f t="shared" si="4"/>
        <v/>
      </c>
      <c r="F204" s="130" t="str">
        <f>IF(OR(ISBLANK(B204),ISBLANK(D204))=FALSE,VLOOKUP($B$7&amp;"/"&amp;$J$7,EMT!$A$4:$C$9,3,FALSE),"")</f>
        <v/>
      </c>
      <c r="G204" s="130" t="str">
        <f t="shared" si="5"/>
        <v/>
      </c>
      <c r="H204" s="48"/>
      <c r="I204" s="103"/>
      <c r="J204" s="48"/>
      <c r="K204" s="75"/>
    </row>
    <row r="205" spans="1:11" x14ac:dyDescent="0.25">
      <c r="A205" s="43">
        <v>188</v>
      </c>
      <c r="B205" s="78"/>
      <c r="C205" s="48"/>
      <c r="D205" s="48"/>
      <c r="E205" s="130" t="str">
        <f t="shared" si="4"/>
        <v/>
      </c>
      <c r="F205" s="130" t="str">
        <f>IF(OR(ISBLANK(B205),ISBLANK(D205))=FALSE,VLOOKUP($B$7&amp;"/"&amp;$J$7,EMT!$A$4:$C$9,3,FALSE),"")</f>
        <v/>
      </c>
      <c r="G205" s="130" t="str">
        <f t="shared" si="5"/>
        <v/>
      </c>
      <c r="H205" s="48"/>
      <c r="I205" s="103"/>
      <c r="J205" s="48"/>
      <c r="K205" s="75"/>
    </row>
    <row r="206" spans="1:11" x14ac:dyDescent="0.25">
      <c r="A206" s="43">
        <v>189</v>
      </c>
      <c r="B206" s="78"/>
      <c r="C206" s="48"/>
      <c r="D206" s="48"/>
      <c r="E206" s="130" t="str">
        <f t="shared" si="4"/>
        <v/>
      </c>
      <c r="F206" s="130" t="str">
        <f>IF(OR(ISBLANK(B206),ISBLANK(D206))=FALSE,VLOOKUP($B$7&amp;"/"&amp;$J$7,EMT!$A$4:$C$9,3,FALSE),"")</f>
        <v/>
      </c>
      <c r="G206" s="130" t="str">
        <f t="shared" si="5"/>
        <v/>
      </c>
      <c r="H206" s="48"/>
      <c r="I206" s="103"/>
      <c r="J206" s="48"/>
      <c r="K206" s="75"/>
    </row>
    <row r="207" spans="1:11" x14ac:dyDescent="0.25">
      <c r="A207" s="43">
        <v>190</v>
      </c>
      <c r="B207" s="78"/>
      <c r="C207" s="48"/>
      <c r="D207" s="48"/>
      <c r="E207" s="130" t="str">
        <f t="shared" si="4"/>
        <v/>
      </c>
      <c r="F207" s="130" t="str">
        <f>IF(OR(ISBLANK(B207),ISBLANK(D207))=FALSE,VLOOKUP($B$7&amp;"/"&amp;$J$7,EMT!$A$4:$C$9,3,FALSE),"")</f>
        <v/>
      </c>
      <c r="G207" s="130" t="str">
        <f t="shared" si="5"/>
        <v/>
      </c>
      <c r="H207" s="48"/>
      <c r="I207" s="103"/>
      <c r="J207" s="48"/>
      <c r="K207" s="75"/>
    </row>
    <row r="208" spans="1:11" x14ac:dyDescent="0.25">
      <c r="A208" s="43">
        <v>191</v>
      </c>
      <c r="B208" s="78"/>
      <c r="C208" s="48"/>
      <c r="D208" s="48"/>
      <c r="E208" s="130" t="str">
        <f t="shared" si="4"/>
        <v/>
      </c>
      <c r="F208" s="130" t="str">
        <f>IF(OR(ISBLANK(B208),ISBLANK(D208))=FALSE,VLOOKUP($B$7&amp;"/"&amp;$J$7,EMT!$A$4:$C$9,3,FALSE),"")</f>
        <v/>
      </c>
      <c r="G208" s="130" t="str">
        <f t="shared" si="5"/>
        <v/>
      </c>
      <c r="H208" s="48"/>
      <c r="I208" s="103"/>
      <c r="J208" s="48"/>
      <c r="K208" s="75"/>
    </row>
    <row r="209" spans="1:11" x14ac:dyDescent="0.25">
      <c r="A209" s="43">
        <v>192</v>
      </c>
      <c r="B209" s="78"/>
      <c r="C209" s="48"/>
      <c r="D209" s="48"/>
      <c r="E209" s="130" t="str">
        <f t="shared" si="4"/>
        <v/>
      </c>
      <c r="F209" s="130" t="str">
        <f>IF(OR(ISBLANK(B209),ISBLANK(D209))=FALSE,VLOOKUP($B$7&amp;"/"&amp;$J$7,EMT!$A$4:$C$9,3,FALSE),"")</f>
        <v/>
      </c>
      <c r="G209" s="130" t="str">
        <f t="shared" si="5"/>
        <v/>
      </c>
      <c r="H209" s="48"/>
      <c r="I209" s="103"/>
      <c r="J209" s="48"/>
      <c r="K209" s="75"/>
    </row>
    <row r="210" spans="1:11" x14ac:dyDescent="0.25">
      <c r="A210" s="43">
        <v>193</v>
      </c>
      <c r="B210" s="78"/>
      <c r="C210" s="48"/>
      <c r="D210" s="48"/>
      <c r="E210" s="130" t="str">
        <f t="shared" ref="E210:E273" si="6">IF(OR(ISBLANK(B210),ISBLANK(C210),ISBLANK(D210)) = FALSE,D210-$J$7,"")</f>
        <v/>
      </c>
      <c r="F210" s="130" t="str">
        <f>IF(OR(ISBLANK(B210),ISBLANK(D210))=FALSE,VLOOKUP($B$7&amp;"/"&amp;$J$7,EMT!$A$4:$C$9,3,FALSE),"")</f>
        <v/>
      </c>
      <c r="G210" s="130" t="str">
        <f t="shared" si="5"/>
        <v/>
      </c>
      <c r="H210" s="48"/>
      <c r="I210" s="103"/>
      <c r="J210" s="48"/>
      <c r="K210" s="75"/>
    </row>
    <row r="211" spans="1:11" x14ac:dyDescent="0.25">
      <c r="A211" s="43">
        <v>194</v>
      </c>
      <c r="B211" s="78"/>
      <c r="C211" s="48"/>
      <c r="D211" s="48"/>
      <c r="E211" s="130" t="str">
        <f t="shared" si="6"/>
        <v/>
      </c>
      <c r="F211" s="130" t="str">
        <f>IF(OR(ISBLANK(B211),ISBLANK(D211))=FALSE,VLOOKUP($B$7&amp;"/"&amp;$J$7,EMT!$A$4:$C$9,3,FALSE),"")</f>
        <v/>
      </c>
      <c r="G211" s="130" t="str">
        <f t="shared" ref="G211:G274" si="7">IF(F211="","",-F211)</f>
        <v/>
      </c>
      <c r="H211" s="48"/>
      <c r="I211" s="103"/>
      <c r="J211" s="48"/>
      <c r="K211" s="75"/>
    </row>
    <row r="212" spans="1:11" x14ac:dyDescent="0.25">
      <c r="A212" s="43">
        <v>195</v>
      </c>
      <c r="B212" s="78"/>
      <c r="C212" s="48"/>
      <c r="D212" s="48"/>
      <c r="E212" s="130" t="str">
        <f t="shared" si="6"/>
        <v/>
      </c>
      <c r="F212" s="130" t="str">
        <f>IF(OR(ISBLANK(B212),ISBLANK(D212))=FALSE,VLOOKUP($B$7&amp;"/"&amp;$J$7,EMT!$A$4:$C$9,3,FALSE),"")</f>
        <v/>
      </c>
      <c r="G212" s="130" t="str">
        <f t="shared" si="7"/>
        <v/>
      </c>
      <c r="H212" s="48"/>
      <c r="I212" s="103"/>
      <c r="J212" s="48"/>
      <c r="K212" s="75"/>
    </row>
    <row r="213" spans="1:11" x14ac:dyDescent="0.25">
      <c r="A213" s="43">
        <v>196</v>
      </c>
      <c r="B213" s="78"/>
      <c r="C213" s="48"/>
      <c r="D213" s="48"/>
      <c r="E213" s="130" t="str">
        <f t="shared" si="6"/>
        <v/>
      </c>
      <c r="F213" s="130" t="str">
        <f>IF(OR(ISBLANK(B213),ISBLANK(D213))=FALSE,VLOOKUP($B$7&amp;"/"&amp;$J$7,EMT!$A$4:$C$9,3,FALSE),"")</f>
        <v/>
      </c>
      <c r="G213" s="130" t="str">
        <f t="shared" si="7"/>
        <v/>
      </c>
      <c r="H213" s="48"/>
      <c r="I213" s="103"/>
      <c r="J213" s="48"/>
      <c r="K213" s="75"/>
    </row>
    <row r="214" spans="1:11" x14ac:dyDescent="0.25">
      <c r="A214" s="43">
        <v>197</v>
      </c>
      <c r="B214" s="78"/>
      <c r="C214" s="48"/>
      <c r="D214" s="48"/>
      <c r="E214" s="130" t="str">
        <f t="shared" si="6"/>
        <v/>
      </c>
      <c r="F214" s="130" t="str">
        <f>IF(OR(ISBLANK(B214),ISBLANK(D214))=FALSE,VLOOKUP($B$7&amp;"/"&amp;$J$7,EMT!$A$4:$C$9,3,FALSE),"")</f>
        <v/>
      </c>
      <c r="G214" s="130" t="str">
        <f t="shared" si="7"/>
        <v/>
      </c>
      <c r="H214" s="48"/>
      <c r="I214" s="103"/>
      <c r="J214" s="48"/>
      <c r="K214" s="75"/>
    </row>
    <row r="215" spans="1:11" x14ac:dyDescent="0.25">
      <c r="A215" s="43">
        <v>198</v>
      </c>
      <c r="B215" s="78"/>
      <c r="C215" s="48"/>
      <c r="D215" s="48"/>
      <c r="E215" s="130" t="str">
        <f t="shared" si="6"/>
        <v/>
      </c>
      <c r="F215" s="130" t="str">
        <f>IF(OR(ISBLANK(B215),ISBLANK(D215))=FALSE,VLOOKUP($B$7&amp;"/"&amp;$J$7,EMT!$A$4:$C$9,3,FALSE),"")</f>
        <v/>
      </c>
      <c r="G215" s="130" t="str">
        <f t="shared" si="7"/>
        <v/>
      </c>
      <c r="H215" s="48"/>
      <c r="I215" s="103"/>
      <c r="J215" s="48"/>
      <c r="K215" s="75"/>
    </row>
    <row r="216" spans="1:11" x14ac:dyDescent="0.25">
      <c r="A216" s="43">
        <v>199</v>
      </c>
      <c r="B216" s="78"/>
      <c r="C216" s="48"/>
      <c r="D216" s="48"/>
      <c r="E216" s="130" t="str">
        <f t="shared" si="6"/>
        <v/>
      </c>
      <c r="F216" s="130" t="str">
        <f>IF(OR(ISBLANK(B216),ISBLANK(D216))=FALSE,VLOOKUP($B$7&amp;"/"&amp;$J$7,EMT!$A$4:$C$9,3,FALSE),"")</f>
        <v/>
      </c>
      <c r="G216" s="130" t="str">
        <f t="shared" si="7"/>
        <v/>
      </c>
      <c r="H216" s="48"/>
      <c r="I216" s="103"/>
      <c r="J216" s="48"/>
      <c r="K216" s="75"/>
    </row>
    <row r="217" spans="1:11" x14ac:dyDescent="0.25">
      <c r="A217" s="43">
        <v>200</v>
      </c>
      <c r="B217" s="78"/>
      <c r="C217" s="48"/>
      <c r="D217" s="48"/>
      <c r="E217" s="130" t="str">
        <f t="shared" si="6"/>
        <v/>
      </c>
      <c r="F217" s="130" t="str">
        <f>IF(OR(ISBLANK(B217),ISBLANK(D217))=FALSE,VLOOKUP($B$7&amp;"/"&amp;$J$7,EMT!$A$4:$C$9,3,FALSE),"")</f>
        <v/>
      </c>
      <c r="G217" s="130" t="str">
        <f t="shared" si="7"/>
        <v/>
      </c>
      <c r="H217" s="48"/>
      <c r="I217" s="103"/>
      <c r="J217" s="48"/>
      <c r="K217" s="75"/>
    </row>
    <row r="218" spans="1:11" x14ac:dyDescent="0.25">
      <c r="A218" s="43">
        <v>201</v>
      </c>
      <c r="B218" s="78"/>
      <c r="C218" s="48"/>
      <c r="D218" s="48"/>
      <c r="E218" s="130" t="str">
        <f t="shared" si="6"/>
        <v/>
      </c>
      <c r="F218" s="130" t="str">
        <f>IF(OR(ISBLANK(B218),ISBLANK(D218))=FALSE,VLOOKUP($B$7&amp;"/"&amp;$J$7,EMT!$A$4:$C$9,3,FALSE),"")</f>
        <v/>
      </c>
      <c r="G218" s="130" t="str">
        <f t="shared" si="7"/>
        <v/>
      </c>
      <c r="H218" s="48"/>
      <c r="I218" s="103"/>
      <c r="J218" s="48"/>
      <c r="K218" s="75"/>
    </row>
    <row r="219" spans="1:11" x14ac:dyDescent="0.25">
      <c r="A219" s="43">
        <v>202</v>
      </c>
      <c r="B219" s="78"/>
      <c r="C219" s="48"/>
      <c r="D219" s="48"/>
      <c r="E219" s="130" t="str">
        <f t="shared" si="6"/>
        <v/>
      </c>
      <c r="F219" s="130" t="str">
        <f>IF(OR(ISBLANK(B219),ISBLANK(D219))=FALSE,VLOOKUP($B$7&amp;"/"&amp;$J$7,EMT!$A$4:$C$9,3,FALSE),"")</f>
        <v/>
      </c>
      <c r="G219" s="130" t="str">
        <f t="shared" si="7"/>
        <v/>
      </c>
      <c r="H219" s="48"/>
      <c r="I219" s="103"/>
      <c r="J219" s="48"/>
      <c r="K219" s="75"/>
    </row>
    <row r="220" spans="1:11" x14ac:dyDescent="0.25">
      <c r="A220" s="43">
        <v>203</v>
      </c>
      <c r="B220" s="78"/>
      <c r="C220" s="48"/>
      <c r="D220" s="48"/>
      <c r="E220" s="130" t="str">
        <f t="shared" si="6"/>
        <v/>
      </c>
      <c r="F220" s="130" t="str">
        <f>IF(OR(ISBLANK(B220),ISBLANK(D220))=FALSE,VLOOKUP($B$7&amp;"/"&amp;$J$7,EMT!$A$4:$C$9,3,FALSE),"")</f>
        <v/>
      </c>
      <c r="G220" s="130" t="str">
        <f t="shared" si="7"/>
        <v/>
      </c>
      <c r="H220" s="48"/>
      <c r="I220" s="103"/>
      <c r="J220" s="48"/>
      <c r="K220" s="75"/>
    </row>
    <row r="221" spans="1:11" x14ac:dyDescent="0.25">
      <c r="A221" s="43">
        <v>204</v>
      </c>
      <c r="B221" s="78"/>
      <c r="C221" s="48"/>
      <c r="D221" s="48"/>
      <c r="E221" s="130" t="str">
        <f t="shared" si="6"/>
        <v/>
      </c>
      <c r="F221" s="130" t="str">
        <f>IF(OR(ISBLANK(B221),ISBLANK(D221))=FALSE,VLOOKUP($B$7&amp;"/"&amp;$J$7,EMT!$A$4:$C$9,3,FALSE),"")</f>
        <v/>
      </c>
      <c r="G221" s="130" t="str">
        <f t="shared" si="7"/>
        <v/>
      </c>
      <c r="H221" s="48"/>
      <c r="I221" s="103"/>
      <c r="J221" s="48"/>
      <c r="K221" s="75"/>
    </row>
    <row r="222" spans="1:11" x14ac:dyDescent="0.25">
      <c r="A222" s="43">
        <v>205</v>
      </c>
      <c r="B222" s="78"/>
      <c r="C222" s="48"/>
      <c r="D222" s="48"/>
      <c r="E222" s="130" t="str">
        <f t="shared" si="6"/>
        <v/>
      </c>
      <c r="F222" s="130" t="str">
        <f>IF(OR(ISBLANK(B222),ISBLANK(D222))=FALSE,VLOOKUP($B$7&amp;"/"&amp;$J$7,EMT!$A$4:$C$9,3,FALSE),"")</f>
        <v/>
      </c>
      <c r="G222" s="130" t="str">
        <f t="shared" si="7"/>
        <v/>
      </c>
      <c r="H222" s="48"/>
      <c r="I222" s="103"/>
      <c r="J222" s="48"/>
      <c r="K222" s="75"/>
    </row>
    <row r="223" spans="1:11" x14ac:dyDescent="0.25">
      <c r="A223" s="43">
        <v>206</v>
      </c>
      <c r="B223" s="78"/>
      <c r="C223" s="48"/>
      <c r="D223" s="48"/>
      <c r="E223" s="130" t="str">
        <f t="shared" si="6"/>
        <v/>
      </c>
      <c r="F223" s="130" t="str">
        <f>IF(OR(ISBLANK(B223),ISBLANK(D223))=FALSE,VLOOKUP($B$7&amp;"/"&amp;$J$7,EMT!$A$4:$C$9,3,FALSE),"")</f>
        <v/>
      </c>
      <c r="G223" s="130" t="str">
        <f t="shared" si="7"/>
        <v/>
      </c>
      <c r="H223" s="48"/>
      <c r="I223" s="103"/>
      <c r="J223" s="48"/>
      <c r="K223" s="75"/>
    </row>
    <row r="224" spans="1:11" x14ac:dyDescent="0.25">
      <c r="A224" s="43">
        <v>207</v>
      </c>
      <c r="B224" s="78"/>
      <c r="C224" s="48"/>
      <c r="D224" s="48"/>
      <c r="E224" s="130" t="str">
        <f t="shared" si="6"/>
        <v/>
      </c>
      <c r="F224" s="130" t="str">
        <f>IF(OR(ISBLANK(B224),ISBLANK(D224))=FALSE,VLOOKUP($B$7&amp;"/"&amp;$J$7,EMT!$A$4:$C$9,3,FALSE),"")</f>
        <v/>
      </c>
      <c r="G224" s="130" t="str">
        <f t="shared" si="7"/>
        <v/>
      </c>
      <c r="H224" s="48"/>
      <c r="I224" s="103"/>
      <c r="J224" s="48"/>
      <c r="K224" s="75"/>
    </row>
    <row r="225" spans="1:11" x14ac:dyDescent="0.25">
      <c r="A225" s="43">
        <v>208</v>
      </c>
      <c r="B225" s="78"/>
      <c r="C225" s="48"/>
      <c r="D225" s="48"/>
      <c r="E225" s="130" t="str">
        <f t="shared" si="6"/>
        <v/>
      </c>
      <c r="F225" s="130" t="str">
        <f>IF(OR(ISBLANK(B225),ISBLANK(D225))=FALSE,VLOOKUP($B$7&amp;"/"&amp;$J$7,EMT!$A$4:$C$9,3,FALSE),"")</f>
        <v/>
      </c>
      <c r="G225" s="130" t="str">
        <f t="shared" si="7"/>
        <v/>
      </c>
      <c r="H225" s="48"/>
      <c r="I225" s="103"/>
      <c r="J225" s="48"/>
      <c r="K225" s="75"/>
    </row>
    <row r="226" spans="1:11" x14ac:dyDescent="0.25">
      <c r="A226" s="43">
        <v>209</v>
      </c>
      <c r="B226" s="78"/>
      <c r="C226" s="48"/>
      <c r="D226" s="48"/>
      <c r="E226" s="130" t="str">
        <f t="shared" si="6"/>
        <v/>
      </c>
      <c r="F226" s="130" t="str">
        <f>IF(OR(ISBLANK(B226),ISBLANK(D226))=FALSE,VLOOKUP($B$7&amp;"/"&amp;$J$7,EMT!$A$4:$C$9,3,FALSE),"")</f>
        <v/>
      </c>
      <c r="G226" s="130" t="str">
        <f t="shared" si="7"/>
        <v/>
      </c>
      <c r="H226" s="48"/>
      <c r="I226" s="103"/>
      <c r="J226" s="48"/>
      <c r="K226" s="75"/>
    </row>
    <row r="227" spans="1:11" x14ac:dyDescent="0.25">
      <c r="A227" s="43">
        <v>210</v>
      </c>
      <c r="B227" s="78"/>
      <c r="C227" s="48"/>
      <c r="D227" s="48"/>
      <c r="E227" s="130" t="str">
        <f t="shared" si="6"/>
        <v/>
      </c>
      <c r="F227" s="130" t="str">
        <f>IF(OR(ISBLANK(B227),ISBLANK(D227))=FALSE,VLOOKUP($B$7&amp;"/"&amp;$J$7,EMT!$A$4:$C$9,3,FALSE),"")</f>
        <v/>
      </c>
      <c r="G227" s="130" t="str">
        <f t="shared" si="7"/>
        <v/>
      </c>
      <c r="H227" s="48"/>
      <c r="I227" s="103"/>
      <c r="J227" s="48"/>
      <c r="K227" s="75"/>
    </row>
    <row r="228" spans="1:11" x14ac:dyDescent="0.25">
      <c r="A228" s="43">
        <v>211</v>
      </c>
      <c r="B228" s="78"/>
      <c r="C228" s="48"/>
      <c r="D228" s="48"/>
      <c r="E228" s="130" t="str">
        <f t="shared" si="6"/>
        <v/>
      </c>
      <c r="F228" s="130" t="str">
        <f>IF(OR(ISBLANK(B228),ISBLANK(D228))=FALSE,VLOOKUP($B$7&amp;"/"&amp;$J$7,EMT!$A$4:$C$9,3,FALSE),"")</f>
        <v/>
      </c>
      <c r="G228" s="130" t="str">
        <f t="shared" si="7"/>
        <v/>
      </c>
      <c r="H228" s="48"/>
      <c r="I228" s="103"/>
      <c r="J228" s="48"/>
      <c r="K228" s="75"/>
    </row>
    <row r="229" spans="1:11" x14ac:dyDescent="0.25">
      <c r="A229" s="43">
        <v>212</v>
      </c>
      <c r="B229" s="78"/>
      <c r="C229" s="48"/>
      <c r="D229" s="48"/>
      <c r="E229" s="130" t="str">
        <f t="shared" si="6"/>
        <v/>
      </c>
      <c r="F229" s="130" t="str">
        <f>IF(OR(ISBLANK(B229),ISBLANK(D229))=FALSE,VLOOKUP($B$7&amp;"/"&amp;$J$7,EMT!$A$4:$C$9,3,FALSE),"")</f>
        <v/>
      </c>
      <c r="G229" s="130" t="str">
        <f t="shared" si="7"/>
        <v/>
      </c>
      <c r="H229" s="48"/>
      <c r="I229" s="103"/>
      <c r="J229" s="48"/>
      <c r="K229" s="75"/>
    </row>
    <row r="230" spans="1:11" x14ac:dyDescent="0.25">
      <c r="A230" s="43">
        <v>213</v>
      </c>
      <c r="B230" s="78"/>
      <c r="C230" s="48"/>
      <c r="D230" s="48"/>
      <c r="E230" s="130" t="str">
        <f t="shared" si="6"/>
        <v/>
      </c>
      <c r="F230" s="130" t="str">
        <f>IF(OR(ISBLANK(B230),ISBLANK(D230))=FALSE,VLOOKUP($B$7&amp;"/"&amp;$J$7,EMT!$A$4:$C$9,3,FALSE),"")</f>
        <v/>
      </c>
      <c r="G230" s="130" t="str">
        <f t="shared" si="7"/>
        <v/>
      </c>
      <c r="H230" s="48"/>
      <c r="I230" s="103"/>
      <c r="J230" s="48"/>
      <c r="K230" s="75"/>
    </row>
    <row r="231" spans="1:11" x14ac:dyDescent="0.25">
      <c r="A231" s="43">
        <v>214</v>
      </c>
      <c r="B231" s="78"/>
      <c r="C231" s="48"/>
      <c r="D231" s="48"/>
      <c r="E231" s="130" t="str">
        <f t="shared" si="6"/>
        <v/>
      </c>
      <c r="F231" s="130" t="str">
        <f>IF(OR(ISBLANK(B231),ISBLANK(D231))=FALSE,VLOOKUP($B$7&amp;"/"&amp;$J$7,EMT!$A$4:$C$9,3,FALSE),"")</f>
        <v/>
      </c>
      <c r="G231" s="130" t="str">
        <f t="shared" si="7"/>
        <v/>
      </c>
      <c r="H231" s="48"/>
      <c r="I231" s="103"/>
      <c r="J231" s="48"/>
      <c r="K231" s="75"/>
    </row>
    <row r="232" spans="1:11" x14ac:dyDescent="0.25">
      <c r="A232" s="43">
        <v>215</v>
      </c>
      <c r="B232" s="78"/>
      <c r="C232" s="48"/>
      <c r="D232" s="48"/>
      <c r="E232" s="130" t="str">
        <f t="shared" si="6"/>
        <v/>
      </c>
      <c r="F232" s="130" t="str">
        <f>IF(OR(ISBLANK(B232),ISBLANK(D232))=FALSE,VLOOKUP($B$7&amp;"/"&amp;$J$7,EMT!$A$4:$C$9,3,FALSE),"")</f>
        <v/>
      </c>
      <c r="G232" s="130" t="str">
        <f t="shared" si="7"/>
        <v/>
      </c>
      <c r="H232" s="48"/>
      <c r="I232" s="103"/>
      <c r="J232" s="48"/>
      <c r="K232" s="75"/>
    </row>
    <row r="233" spans="1:11" x14ac:dyDescent="0.25">
      <c r="A233" s="43">
        <v>216</v>
      </c>
      <c r="B233" s="78"/>
      <c r="C233" s="48"/>
      <c r="D233" s="48"/>
      <c r="E233" s="130" t="str">
        <f t="shared" si="6"/>
        <v/>
      </c>
      <c r="F233" s="130" t="str">
        <f>IF(OR(ISBLANK(B233),ISBLANK(D233))=FALSE,VLOOKUP($B$7&amp;"/"&amp;$J$7,EMT!$A$4:$C$9,3,FALSE),"")</f>
        <v/>
      </c>
      <c r="G233" s="130" t="str">
        <f t="shared" si="7"/>
        <v/>
      </c>
      <c r="H233" s="48"/>
      <c r="I233" s="103"/>
      <c r="J233" s="48"/>
      <c r="K233" s="75"/>
    </row>
    <row r="234" spans="1:11" x14ac:dyDescent="0.25">
      <c r="A234" s="43">
        <v>217</v>
      </c>
      <c r="B234" s="78"/>
      <c r="C234" s="48"/>
      <c r="D234" s="48"/>
      <c r="E234" s="130" t="str">
        <f t="shared" si="6"/>
        <v/>
      </c>
      <c r="F234" s="130" t="str">
        <f>IF(OR(ISBLANK(B234),ISBLANK(D234))=FALSE,VLOOKUP($B$7&amp;"/"&amp;$J$7,EMT!$A$4:$C$9,3,FALSE),"")</f>
        <v/>
      </c>
      <c r="G234" s="130" t="str">
        <f t="shared" si="7"/>
        <v/>
      </c>
      <c r="H234" s="48"/>
      <c r="I234" s="103"/>
      <c r="J234" s="48"/>
      <c r="K234" s="75"/>
    </row>
    <row r="235" spans="1:11" x14ac:dyDescent="0.25">
      <c r="A235" s="43">
        <v>218</v>
      </c>
      <c r="B235" s="78"/>
      <c r="C235" s="48"/>
      <c r="D235" s="48"/>
      <c r="E235" s="130" t="str">
        <f t="shared" si="6"/>
        <v/>
      </c>
      <c r="F235" s="130" t="str">
        <f>IF(OR(ISBLANK(B235),ISBLANK(D235))=FALSE,VLOOKUP($B$7&amp;"/"&amp;$J$7,EMT!$A$4:$C$9,3,FALSE),"")</f>
        <v/>
      </c>
      <c r="G235" s="130" t="str">
        <f t="shared" si="7"/>
        <v/>
      </c>
      <c r="H235" s="48"/>
      <c r="I235" s="103"/>
      <c r="J235" s="48"/>
      <c r="K235" s="75"/>
    </row>
    <row r="236" spans="1:11" x14ac:dyDescent="0.25">
      <c r="A236" s="43">
        <v>219</v>
      </c>
      <c r="B236" s="78"/>
      <c r="C236" s="48"/>
      <c r="D236" s="48"/>
      <c r="E236" s="130" t="str">
        <f t="shared" si="6"/>
        <v/>
      </c>
      <c r="F236" s="130" t="str">
        <f>IF(OR(ISBLANK(B236),ISBLANK(D236))=FALSE,VLOOKUP($B$7&amp;"/"&amp;$J$7,EMT!$A$4:$C$9,3,FALSE),"")</f>
        <v/>
      </c>
      <c r="G236" s="130" t="str">
        <f t="shared" si="7"/>
        <v/>
      </c>
      <c r="H236" s="48"/>
      <c r="I236" s="103"/>
      <c r="J236" s="48"/>
      <c r="K236" s="75"/>
    </row>
    <row r="237" spans="1:11" x14ac:dyDescent="0.25">
      <c r="A237" s="43">
        <v>220</v>
      </c>
      <c r="B237" s="78"/>
      <c r="C237" s="48"/>
      <c r="D237" s="48"/>
      <c r="E237" s="130" t="str">
        <f t="shared" si="6"/>
        <v/>
      </c>
      <c r="F237" s="130" t="str">
        <f>IF(OR(ISBLANK(B237),ISBLANK(D237))=FALSE,VLOOKUP($B$7&amp;"/"&amp;$J$7,EMT!$A$4:$C$9,3,FALSE),"")</f>
        <v/>
      </c>
      <c r="G237" s="130" t="str">
        <f t="shared" si="7"/>
        <v/>
      </c>
      <c r="H237" s="48"/>
      <c r="I237" s="103"/>
      <c r="J237" s="48"/>
      <c r="K237" s="75"/>
    </row>
    <row r="238" spans="1:11" x14ac:dyDescent="0.25">
      <c r="A238" s="43">
        <v>221</v>
      </c>
      <c r="B238" s="78"/>
      <c r="C238" s="48"/>
      <c r="D238" s="48"/>
      <c r="E238" s="130" t="str">
        <f t="shared" si="6"/>
        <v/>
      </c>
      <c r="F238" s="130" t="str">
        <f>IF(OR(ISBLANK(B238),ISBLANK(D238))=FALSE,VLOOKUP($B$7&amp;"/"&amp;$J$7,EMT!$A$4:$C$9,3,FALSE),"")</f>
        <v/>
      </c>
      <c r="G238" s="130" t="str">
        <f t="shared" si="7"/>
        <v/>
      </c>
      <c r="H238" s="48"/>
      <c r="I238" s="103"/>
      <c r="J238" s="48"/>
      <c r="K238" s="75"/>
    </row>
    <row r="239" spans="1:11" x14ac:dyDescent="0.25">
      <c r="A239" s="43">
        <v>222</v>
      </c>
      <c r="B239" s="78"/>
      <c r="C239" s="48"/>
      <c r="D239" s="48"/>
      <c r="E239" s="130" t="str">
        <f t="shared" si="6"/>
        <v/>
      </c>
      <c r="F239" s="130" t="str">
        <f>IF(OR(ISBLANK(B239),ISBLANK(D239))=FALSE,VLOOKUP($B$7&amp;"/"&amp;$J$7,EMT!$A$4:$C$9,3,FALSE),"")</f>
        <v/>
      </c>
      <c r="G239" s="130" t="str">
        <f t="shared" si="7"/>
        <v/>
      </c>
      <c r="H239" s="48"/>
      <c r="I239" s="103"/>
      <c r="J239" s="48"/>
      <c r="K239" s="75"/>
    </row>
    <row r="240" spans="1:11" x14ac:dyDescent="0.25">
      <c r="A240" s="43">
        <v>223</v>
      </c>
      <c r="B240" s="78"/>
      <c r="C240" s="48"/>
      <c r="D240" s="48"/>
      <c r="E240" s="130" t="str">
        <f t="shared" si="6"/>
        <v/>
      </c>
      <c r="F240" s="130" t="str">
        <f>IF(OR(ISBLANK(B240),ISBLANK(D240))=FALSE,VLOOKUP($B$7&amp;"/"&amp;$J$7,EMT!$A$4:$C$9,3,FALSE),"")</f>
        <v/>
      </c>
      <c r="G240" s="130" t="str">
        <f t="shared" si="7"/>
        <v/>
      </c>
      <c r="H240" s="48"/>
      <c r="I240" s="103"/>
      <c r="J240" s="48"/>
      <c r="K240" s="75"/>
    </row>
    <row r="241" spans="1:11" x14ac:dyDescent="0.25">
      <c r="A241" s="43">
        <v>224</v>
      </c>
      <c r="B241" s="78"/>
      <c r="C241" s="48"/>
      <c r="D241" s="48"/>
      <c r="E241" s="130" t="str">
        <f t="shared" si="6"/>
        <v/>
      </c>
      <c r="F241" s="130" t="str">
        <f>IF(OR(ISBLANK(B241),ISBLANK(D241))=FALSE,VLOOKUP($B$7&amp;"/"&amp;$J$7,EMT!$A$4:$C$9,3,FALSE),"")</f>
        <v/>
      </c>
      <c r="G241" s="130" t="str">
        <f t="shared" si="7"/>
        <v/>
      </c>
      <c r="H241" s="48"/>
      <c r="I241" s="103"/>
      <c r="J241" s="48"/>
      <c r="K241" s="75"/>
    </row>
    <row r="242" spans="1:11" x14ac:dyDescent="0.25">
      <c r="A242" s="43">
        <v>225</v>
      </c>
      <c r="B242" s="78"/>
      <c r="C242" s="48"/>
      <c r="D242" s="48"/>
      <c r="E242" s="130" t="str">
        <f t="shared" si="6"/>
        <v/>
      </c>
      <c r="F242" s="130" t="str">
        <f>IF(OR(ISBLANK(B242),ISBLANK(D242))=FALSE,VLOOKUP($B$7&amp;"/"&amp;$J$7,EMT!$A$4:$C$9,3,FALSE),"")</f>
        <v/>
      </c>
      <c r="G242" s="130" t="str">
        <f t="shared" si="7"/>
        <v/>
      </c>
      <c r="H242" s="48"/>
      <c r="I242" s="103"/>
      <c r="J242" s="48"/>
      <c r="K242" s="75"/>
    </row>
    <row r="243" spans="1:11" x14ac:dyDescent="0.25">
      <c r="A243" s="43">
        <v>226</v>
      </c>
      <c r="B243" s="78"/>
      <c r="C243" s="48"/>
      <c r="D243" s="48"/>
      <c r="E243" s="130" t="str">
        <f t="shared" si="6"/>
        <v/>
      </c>
      <c r="F243" s="130" t="str">
        <f>IF(OR(ISBLANK(B243),ISBLANK(D243))=FALSE,VLOOKUP($B$7&amp;"/"&amp;$J$7,EMT!$A$4:$C$9,3,FALSE),"")</f>
        <v/>
      </c>
      <c r="G243" s="130" t="str">
        <f t="shared" si="7"/>
        <v/>
      </c>
      <c r="H243" s="48"/>
      <c r="I243" s="103"/>
      <c r="J243" s="48"/>
      <c r="K243" s="75"/>
    </row>
    <row r="244" spans="1:11" x14ac:dyDescent="0.25">
      <c r="A244" s="43">
        <v>227</v>
      </c>
      <c r="B244" s="78"/>
      <c r="C244" s="48"/>
      <c r="D244" s="48"/>
      <c r="E244" s="130" t="str">
        <f t="shared" si="6"/>
        <v/>
      </c>
      <c r="F244" s="130" t="str">
        <f>IF(OR(ISBLANK(B244),ISBLANK(D244))=FALSE,VLOOKUP($B$7&amp;"/"&amp;$J$7,EMT!$A$4:$C$9,3,FALSE),"")</f>
        <v/>
      </c>
      <c r="G244" s="130" t="str">
        <f t="shared" si="7"/>
        <v/>
      </c>
      <c r="H244" s="48"/>
      <c r="I244" s="103"/>
      <c r="J244" s="48"/>
      <c r="K244" s="75"/>
    </row>
    <row r="245" spans="1:11" x14ac:dyDescent="0.25">
      <c r="A245" s="43">
        <v>228</v>
      </c>
      <c r="B245" s="78"/>
      <c r="C245" s="48"/>
      <c r="D245" s="48"/>
      <c r="E245" s="130" t="str">
        <f t="shared" si="6"/>
        <v/>
      </c>
      <c r="F245" s="130" t="str">
        <f>IF(OR(ISBLANK(B245),ISBLANK(D245))=FALSE,VLOOKUP($B$7&amp;"/"&amp;$J$7,EMT!$A$4:$C$9,3,FALSE),"")</f>
        <v/>
      </c>
      <c r="G245" s="130" t="str">
        <f t="shared" si="7"/>
        <v/>
      </c>
      <c r="H245" s="48"/>
      <c r="I245" s="103"/>
      <c r="J245" s="48"/>
      <c r="K245" s="75"/>
    </row>
    <row r="246" spans="1:11" x14ac:dyDescent="0.25">
      <c r="A246" s="43">
        <v>229</v>
      </c>
      <c r="B246" s="78"/>
      <c r="C246" s="48"/>
      <c r="D246" s="48"/>
      <c r="E246" s="130" t="str">
        <f t="shared" si="6"/>
        <v/>
      </c>
      <c r="F246" s="130" t="str">
        <f>IF(OR(ISBLANK(B246),ISBLANK(D246))=FALSE,VLOOKUP($B$7&amp;"/"&amp;$J$7,EMT!$A$4:$C$9,3,FALSE),"")</f>
        <v/>
      </c>
      <c r="G246" s="130" t="str">
        <f t="shared" si="7"/>
        <v/>
      </c>
      <c r="H246" s="48"/>
      <c r="I246" s="103"/>
      <c r="J246" s="48"/>
      <c r="K246" s="75"/>
    </row>
    <row r="247" spans="1:11" x14ac:dyDescent="0.25">
      <c r="A247" s="43">
        <v>230</v>
      </c>
      <c r="B247" s="78"/>
      <c r="C247" s="48"/>
      <c r="D247" s="48"/>
      <c r="E247" s="130" t="str">
        <f t="shared" si="6"/>
        <v/>
      </c>
      <c r="F247" s="130" t="str">
        <f>IF(OR(ISBLANK(B247),ISBLANK(D247))=FALSE,VLOOKUP($B$7&amp;"/"&amp;$J$7,EMT!$A$4:$C$9,3,FALSE),"")</f>
        <v/>
      </c>
      <c r="G247" s="130" t="str">
        <f t="shared" si="7"/>
        <v/>
      </c>
      <c r="H247" s="48"/>
      <c r="I247" s="103"/>
      <c r="J247" s="48"/>
      <c r="K247" s="75"/>
    </row>
    <row r="248" spans="1:11" x14ac:dyDescent="0.25">
      <c r="A248" s="43">
        <v>231</v>
      </c>
      <c r="B248" s="78"/>
      <c r="C248" s="48"/>
      <c r="D248" s="48"/>
      <c r="E248" s="130" t="str">
        <f t="shared" si="6"/>
        <v/>
      </c>
      <c r="F248" s="130" t="str">
        <f>IF(OR(ISBLANK(B248),ISBLANK(D248))=FALSE,VLOOKUP($B$7&amp;"/"&amp;$J$7,EMT!$A$4:$C$9,3,FALSE),"")</f>
        <v/>
      </c>
      <c r="G248" s="130" t="str">
        <f t="shared" si="7"/>
        <v/>
      </c>
      <c r="H248" s="48"/>
      <c r="I248" s="103"/>
      <c r="J248" s="48"/>
      <c r="K248" s="75"/>
    </row>
    <row r="249" spans="1:11" x14ac:dyDescent="0.25">
      <c r="A249" s="43">
        <v>232</v>
      </c>
      <c r="B249" s="78"/>
      <c r="C249" s="48"/>
      <c r="D249" s="48"/>
      <c r="E249" s="130" t="str">
        <f t="shared" si="6"/>
        <v/>
      </c>
      <c r="F249" s="130" t="str">
        <f>IF(OR(ISBLANK(B249),ISBLANK(D249))=FALSE,VLOOKUP($B$7&amp;"/"&amp;$J$7,EMT!$A$4:$C$9,3,FALSE),"")</f>
        <v/>
      </c>
      <c r="G249" s="130" t="str">
        <f t="shared" si="7"/>
        <v/>
      </c>
      <c r="H249" s="48"/>
      <c r="I249" s="103"/>
      <c r="J249" s="48"/>
      <c r="K249" s="75"/>
    </row>
    <row r="250" spans="1:11" x14ac:dyDescent="0.25">
      <c r="A250" s="43">
        <v>233</v>
      </c>
      <c r="B250" s="78"/>
      <c r="C250" s="48"/>
      <c r="D250" s="48"/>
      <c r="E250" s="130" t="str">
        <f t="shared" si="6"/>
        <v/>
      </c>
      <c r="F250" s="130" t="str">
        <f>IF(OR(ISBLANK(B250),ISBLANK(D250))=FALSE,VLOOKUP($B$7&amp;"/"&amp;$J$7,EMT!$A$4:$C$9,3,FALSE),"")</f>
        <v/>
      </c>
      <c r="G250" s="130" t="str">
        <f t="shared" si="7"/>
        <v/>
      </c>
      <c r="H250" s="48"/>
      <c r="I250" s="103"/>
      <c r="J250" s="48"/>
      <c r="K250" s="75"/>
    </row>
    <row r="251" spans="1:11" x14ac:dyDescent="0.25">
      <c r="A251" s="43">
        <v>234</v>
      </c>
      <c r="B251" s="78"/>
      <c r="C251" s="48"/>
      <c r="D251" s="48"/>
      <c r="E251" s="130" t="str">
        <f t="shared" si="6"/>
        <v/>
      </c>
      <c r="F251" s="130" t="str">
        <f>IF(OR(ISBLANK(B251),ISBLANK(D251))=FALSE,VLOOKUP($B$7&amp;"/"&amp;$J$7,EMT!$A$4:$C$9,3,FALSE),"")</f>
        <v/>
      </c>
      <c r="G251" s="130" t="str">
        <f t="shared" si="7"/>
        <v/>
      </c>
      <c r="H251" s="48"/>
      <c r="I251" s="103"/>
      <c r="J251" s="48"/>
      <c r="K251" s="75"/>
    </row>
    <row r="252" spans="1:11" x14ac:dyDescent="0.25">
      <c r="A252" s="43">
        <v>235</v>
      </c>
      <c r="B252" s="78"/>
      <c r="C252" s="48"/>
      <c r="D252" s="48"/>
      <c r="E252" s="130" t="str">
        <f t="shared" si="6"/>
        <v/>
      </c>
      <c r="F252" s="130" t="str">
        <f>IF(OR(ISBLANK(B252),ISBLANK(D252))=FALSE,VLOOKUP($B$7&amp;"/"&amp;$J$7,EMT!$A$4:$C$9,3,FALSE),"")</f>
        <v/>
      </c>
      <c r="G252" s="130" t="str">
        <f t="shared" si="7"/>
        <v/>
      </c>
      <c r="H252" s="48"/>
      <c r="I252" s="103"/>
      <c r="J252" s="48"/>
      <c r="K252" s="75"/>
    </row>
    <row r="253" spans="1:11" x14ac:dyDescent="0.25">
      <c r="A253" s="43">
        <v>236</v>
      </c>
      <c r="B253" s="78"/>
      <c r="C253" s="48"/>
      <c r="D253" s="48"/>
      <c r="E253" s="130" t="str">
        <f t="shared" si="6"/>
        <v/>
      </c>
      <c r="F253" s="130" t="str">
        <f>IF(OR(ISBLANK(B253),ISBLANK(D253))=FALSE,VLOOKUP($B$7&amp;"/"&amp;$J$7,EMT!$A$4:$C$9,3,FALSE),"")</f>
        <v/>
      </c>
      <c r="G253" s="130" t="str">
        <f t="shared" si="7"/>
        <v/>
      </c>
      <c r="H253" s="48"/>
      <c r="I253" s="103"/>
      <c r="J253" s="48"/>
      <c r="K253" s="75"/>
    </row>
    <row r="254" spans="1:11" x14ac:dyDescent="0.25">
      <c r="A254" s="43">
        <v>237</v>
      </c>
      <c r="B254" s="78"/>
      <c r="C254" s="48"/>
      <c r="D254" s="48"/>
      <c r="E254" s="130" t="str">
        <f t="shared" si="6"/>
        <v/>
      </c>
      <c r="F254" s="130" t="str">
        <f>IF(OR(ISBLANK(B254),ISBLANK(D254))=FALSE,VLOOKUP($B$7&amp;"/"&amp;$J$7,EMT!$A$4:$C$9,3,FALSE),"")</f>
        <v/>
      </c>
      <c r="G254" s="130" t="str">
        <f t="shared" si="7"/>
        <v/>
      </c>
      <c r="H254" s="48"/>
      <c r="I254" s="103"/>
      <c r="J254" s="48"/>
      <c r="K254" s="75"/>
    </row>
    <row r="255" spans="1:11" x14ac:dyDescent="0.25">
      <c r="A255" s="43">
        <v>238</v>
      </c>
      <c r="B255" s="78"/>
      <c r="C255" s="48"/>
      <c r="D255" s="48"/>
      <c r="E255" s="130" t="str">
        <f t="shared" si="6"/>
        <v/>
      </c>
      <c r="F255" s="130" t="str">
        <f>IF(OR(ISBLANK(B255),ISBLANK(D255))=FALSE,VLOOKUP($B$7&amp;"/"&amp;$J$7,EMT!$A$4:$C$9,3,FALSE),"")</f>
        <v/>
      </c>
      <c r="G255" s="130" t="str">
        <f t="shared" si="7"/>
        <v/>
      </c>
      <c r="H255" s="48"/>
      <c r="I255" s="103"/>
      <c r="J255" s="48"/>
      <c r="K255" s="75"/>
    </row>
    <row r="256" spans="1:11" x14ac:dyDescent="0.25">
      <c r="A256" s="43">
        <v>239</v>
      </c>
      <c r="B256" s="78"/>
      <c r="C256" s="48"/>
      <c r="D256" s="48"/>
      <c r="E256" s="130" t="str">
        <f t="shared" si="6"/>
        <v/>
      </c>
      <c r="F256" s="130" t="str">
        <f>IF(OR(ISBLANK(B256),ISBLANK(D256))=FALSE,VLOOKUP($B$7&amp;"/"&amp;$J$7,EMT!$A$4:$C$9,3,FALSE),"")</f>
        <v/>
      </c>
      <c r="G256" s="130" t="str">
        <f t="shared" si="7"/>
        <v/>
      </c>
      <c r="H256" s="48"/>
      <c r="I256" s="103"/>
      <c r="J256" s="48"/>
      <c r="K256" s="75"/>
    </row>
    <row r="257" spans="1:11" x14ac:dyDescent="0.25">
      <c r="A257" s="43">
        <v>240</v>
      </c>
      <c r="B257" s="78"/>
      <c r="C257" s="48"/>
      <c r="D257" s="48"/>
      <c r="E257" s="130" t="str">
        <f t="shared" si="6"/>
        <v/>
      </c>
      <c r="F257" s="130" t="str">
        <f>IF(OR(ISBLANK(B257),ISBLANK(D257))=FALSE,VLOOKUP($B$7&amp;"/"&amp;$J$7,EMT!$A$4:$C$9,3,FALSE),"")</f>
        <v/>
      </c>
      <c r="G257" s="130" t="str">
        <f t="shared" si="7"/>
        <v/>
      </c>
      <c r="H257" s="48"/>
      <c r="I257" s="103"/>
      <c r="J257" s="48"/>
      <c r="K257" s="75"/>
    </row>
    <row r="258" spans="1:11" x14ac:dyDescent="0.25">
      <c r="A258" s="43">
        <v>241</v>
      </c>
      <c r="B258" s="78"/>
      <c r="C258" s="48"/>
      <c r="D258" s="48"/>
      <c r="E258" s="130" t="str">
        <f t="shared" si="6"/>
        <v/>
      </c>
      <c r="F258" s="130" t="str">
        <f>IF(OR(ISBLANK(B258),ISBLANK(D258))=FALSE,VLOOKUP($B$7&amp;"/"&amp;$J$7,EMT!$A$4:$C$9,3,FALSE),"")</f>
        <v/>
      </c>
      <c r="G258" s="130" t="str">
        <f t="shared" si="7"/>
        <v/>
      </c>
      <c r="H258" s="48"/>
      <c r="I258" s="103"/>
      <c r="J258" s="48"/>
      <c r="K258" s="75"/>
    </row>
    <row r="259" spans="1:11" x14ac:dyDescent="0.25">
      <c r="A259" s="43">
        <v>242</v>
      </c>
      <c r="B259" s="78"/>
      <c r="C259" s="48"/>
      <c r="D259" s="48"/>
      <c r="E259" s="130" t="str">
        <f t="shared" si="6"/>
        <v/>
      </c>
      <c r="F259" s="130" t="str">
        <f>IF(OR(ISBLANK(B259),ISBLANK(D259))=FALSE,VLOOKUP($B$7&amp;"/"&amp;$J$7,EMT!$A$4:$C$9,3,FALSE),"")</f>
        <v/>
      </c>
      <c r="G259" s="130" t="str">
        <f t="shared" si="7"/>
        <v/>
      </c>
      <c r="H259" s="48"/>
      <c r="I259" s="103"/>
      <c r="J259" s="48"/>
      <c r="K259" s="75"/>
    </row>
    <row r="260" spans="1:11" x14ac:dyDescent="0.25">
      <c r="A260" s="43">
        <v>243</v>
      </c>
      <c r="B260" s="78"/>
      <c r="C260" s="48"/>
      <c r="D260" s="48"/>
      <c r="E260" s="130" t="str">
        <f t="shared" si="6"/>
        <v/>
      </c>
      <c r="F260" s="130" t="str">
        <f>IF(OR(ISBLANK(B260),ISBLANK(D260))=FALSE,VLOOKUP($B$7&amp;"/"&amp;$J$7,EMT!$A$4:$C$9,3,FALSE),"")</f>
        <v/>
      </c>
      <c r="G260" s="130" t="str">
        <f t="shared" si="7"/>
        <v/>
      </c>
      <c r="H260" s="48"/>
      <c r="I260" s="103"/>
      <c r="J260" s="48"/>
      <c r="K260" s="75"/>
    </row>
    <row r="261" spans="1:11" x14ac:dyDescent="0.25">
      <c r="A261" s="43">
        <v>244</v>
      </c>
      <c r="B261" s="78"/>
      <c r="C261" s="48"/>
      <c r="D261" s="48"/>
      <c r="E261" s="130" t="str">
        <f t="shared" si="6"/>
        <v/>
      </c>
      <c r="F261" s="130" t="str">
        <f>IF(OR(ISBLANK(B261),ISBLANK(D261))=FALSE,VLOOKUP($B$7&amp;"/"&amp;$J$7,EMT!$A$4:$C$9,3,FALSE),"")</f>
        <v/>
      </c>
      <c r="G261" s="130" t="str">
        <f t="shared" si="7"/>
        <v/>
      </c>
      <c r="H261" s="48"/>
      <c r="I261" s="103"/>
      <c r="J261" s="48"/>
      <c r="K261" s="75"/>
    </row>
    <row r="262" spans="1:11" x14ac:dyDescent="0.25">
      <c r="A262" s="43">
        <v>245</v>
      </c>
      <c r="B262" s="78"/>
      <c r="C262" s="48"/>
      <c r="D262" s="48"/>
      <c r="E262" s="130" t="str">
        <f t="shared" si="6"/>
        <v/>
      </c>
      <c r="F262" s="130" t="str">
        <f>IF(OR(ISBLANK(B262),ISBLANK(D262))=FALSE,VLOOKUP($B$7&amp;"/"&amp;$J$7,EMT!$A$4:$C$9,3,FALSE),"")</f>
        <v/>
      </c>
      <c r="G262" s="130" t="str">
        <f t="shared" si="7"/>
        <v/>
      </c>
      <c r="H262" s="48"/>
      <c r="I262" s="103"/>
      <c r="J262" s="48"/>
      <c r="K262" s="75"/>
    </row>
    <row r="263" spans="1:11" x14ac:dyDescent="0.25">
      <c r="A263" s="43">
        <v>246</v>
      </c>
      <c r="B263" s="78"/>
      <c r="C263" s="48"/>
      <c r="D263" s="48"/>
      <c r="E263" s="130" t="str">
        <f t="shared" si="6"/>
        <v/>
      </c>
      <c r="F263" s="130" t="str">
        <f>IF(OR(ISBLANK(B263),ISBLANK(D263))=FALSE,VLOOKUP($B$7&amp;"/"&amp;$J$7,EMT!$A$4:$C$9,3,FALSE),"")</f>
        <v/>
      </c>
      <c r="G263" s="130" t="str">
        <f t="shared" si="7"/>
        <v/>
      </c>
      <c r="H263" s="48"/>
      <c r="I263" s="103"/>
      <c r="J263" s="48"/>
      <c r="K263" s="75"/>
    </row>
    <row r="264" spans="1:11" x14ac:dyDescent="0.25">
      <c r="A264" s="43">
        <v>247</v>
      </c>
      <c r="B264" s="78"/>
      <c r="C264" s="48"/>
      <c r="D264" s="48"/>
      <c r="E264" s="130" t="str">
        <f t="shared" si="6"/>
        <v/>
      </c>
      <c r="F264" s="130" t="str">
        <f>IF(OR(ISBLANK(B264),ISBLANK(D264))=FALSE,VLOOKUP($B$7&amp;"/"&amp;$J$7,EMT!$A$4:$C$9,3,FALSE),"")</f>
        <v/>
      </c>
      <c r="G264" s="130" t="str">
        <f t="shared" si="7"/>
        <v/>
      </c>
      <c r="H264" s="48"/>
      <c r="I264" s="103"/>
      <c r="J264" s="48"/>
      <c r="K264" s="75"/>
    </row>
    <row r="265" spans="1:11" x14ac:dyDescent="0.25">
      <c r="A265" s="43">
        <v>248</v>
      </c>
      <c r="B265" s="78"/>
      <c r="C265" s="48"/>
      <c r="D265" s="48"/>
      <c r="E265" s="130" t="str">
        <f t="shared" si="6"/>
        <v/>
      </c>
      <c r="F265" s="130" t="str">
        <f>IF(OR(ISBLANK(B265),ISBLANK(D265))=FALSE,VLOOKUP($B$7&amp;"/"&amp;$J$7,EMT!$A$4:$C$9,3,FALSE),"")</f>
        <v/>
      </c>
      <c r="G265" s="130" t="str">
        <f t="shared" si="7"/>
        <v/>
      </c>
      <c r="H265" s="48"/>
      <c r="I265" s="103"/>
      <c r="J265" s="48"/>
      <c r="K265" s="75"/>
    </row>
    <row r="266" spans="1:11" x14ac:dyDescent="0.25">
      <c r="A266" s="43">
        <v>249</v>
      </c>
      <c r="B266" s="78"/>
      <c r="C266" s="48"/>
      <c r="D266" s="48"/>
      <c r="E266" s="130" t="str">
        <f t="shared" si="6"/>
        <v/>
      </c>
      <c r="F266" s="130" t="str">
        <f>IF(OR(ISBLANK(B266),ISBLANK(D266))=FALSE,VLOOKUP($B$7&amp;"/"&amp;$J$7,EMT!$A$4:$C$9,3,FALSE),"")</f>
        <v/>
      </c>
      <c r="G266" s="130" t="str">
        <f t="shared" si="7"/>
        <v/>
      </c>
      <c r="H266" s="48"/>
      <c r="I266" s="103"/>
      <c r="J266" s="48"/>
      <c r="K266" s="75"/>
    </row>
    <row r="267" spans="1:11" x14ac:dyDescent="0.25">
      <c r="A267" s="43">
        <v>250</v>
      </c>
      <c r="B267" s="78"/>
      <c r="C267" s="48"/>
      <c r="D267" s="48"/>
      <c r="E267" s="130" t="str">
        <f t="shared" si="6"/>
        <v/>
      </c>
      <c r="F267" s="130" t="str">
        <f>IF(OR(ISBLANK(B267),ISBLANK(D267))=FALSE,VLOOKUP($B$7&amp;"/"&amp;$J$7,EMT!$A$4:$C$9,3,FALSE),"")</f>
        <v/>
      </c>
      <c r="G267" s="130" t="str">
        <f t="shared" si="7"/>
        <v/>
      </c>
      <c r="H267" s="48"/>
      <c r="I267" s="103"/>
      <c r="J267" s="48"/>
      <c r="K267" s="75"/>
    </row>
    <row r="268" spans="1:11" x14ac:dyDescent="0.25">
      <c r="A268" s="43">
        <v>251</v>
      </c>
      <c r="B268" s="78"/>
      <c r="C268" s="48"/>
      <c r="D268" s="48"/>
      <c r="E268" s="130" t="str">
        <f t="shared" si="6"/>
        <v/>
      </c>
      <c r="F268" s="130" t="str">
        <f>IF(OR(ISBLANK(B268),ISBLANK(D268))=FALSE,VLOOKUP($B$7&amp;"/"&amp;$J$7,EMT!$A$4:$C$9,3,FALSE),"")</f>
        <v/>
      </c>
      <c r="G268" s="130" t="str">
        <f t="shared" si="7"/>
        <v/>
      </c>
      <c r="H268" s="48"/>
      <c r="I268" s="103"/>
      <c r="J268" s="48"/>
      <c r="K268" s="75"/>
    </row>
    <row r="269" spans="1:11" x14ac:dyDescent="0.25">
      <c r="A269" s="43">
        <v>252</v>
      </c>
      <c r="B269" s="78"/>
      <c r="C269" s="48"/>
      <c r="D269" s="48"/>
      <c r="E269" s="130" t="str">
        <f t="shared" si="6"/>
        <v/>
      </c>
      <c r="F269" s="130" t="str">
        <f>IF(OR(ISBLANK(B269),ISBLANK(D269))=FALSE,VLOOKUP($B$7&amp;"/"&amp;$J$7,EMT!$A$4:$C$9,3,FALSE),"")</f>
        <v/>
      </c>
      <c r="G269" s="130" t="str">
        <f t="shared" si="7"/>
        <v/>
      </c>
      <c r="H269" s="48"/>
      <c r="I269" s="103"/>
      <c r="J269" s="48"/>
      <c r="K269" s="75"/>
    </row>
    <row r="270" spans="1:11" x14ac:dyDescent="0.25">
      <c r="A270" s="43">
        <v>253</v>
      </c>
      <c r="B270" s="78"/>
      <c r="C270" s="48"/>
      <c r="D270" s="48"/>
      <c r="E270" s="130" t="str">
        <f t="shared" si="6"/>
        <v/>
      </c>
      <c r="F270" s="130" t="str">
        <f>IF(OR(ISBLANK(B270),ISBLANK(D270))=FALSE,VLOOKUP($B$7&amp;"/"&amp;$J$7,EMT!$A$4:$C$9,3,FALSE),"")</f>
        <v/>
      </c>
      <c r="G270" s="130" t="str">
        <f t="shared" si="7"/>
        <v/>
      </c>
      <c r="H270" s="48"/>
      <c r="I270" s="103"/>
      <c r="J270" s="48"/>
      <c r="K270" s="75"/>
    </row>
    <row r="271" spans="1:11" x14ac:dyDescent="0.25">
      <c r="A271" s="43">
        <v>254</v>
      </c>
      <c r="B271" s="78"/>
      <c r="C271" s="48"/>
      <c r="D271" s="48"/>
      <c r="E271" s="130" t="str">
        <f t="shared" si="6"/>
        <v/>
      </c>
      <c r="F271" s="130" t="str">
        <f>IF(OR(ISBLANK(B271),ISBLANK(D271))=FALSE,VLOOKUP($B$7&amp;"/"&amp;$J$7,EMT!$A$4:$C$9,3,FALSE),"")</f>
        <v/>
      </c>
      <c r="G271" s="130" t="str">
        <f t="shared" si="7"/>
        <v/>
      </c>
      <c r="H271" s="48"/>
      <c r="I271" s="103"/>
      <c r="J271" s="48"/>
      <c r="K271" s="75"/>
    </row>
    <row r="272" spans="1:11" x14ac:dyDescent="0.25">
      <c r="A272" s="43">
        <v>255</v>
      </c>
      <c r="B272" s="78"/>
      <c r="C272" s="48"/>
      <c r="D272" s="48"/>
      <c r="E272" s="130" t="str">
        <f t="shared" si="6"/>
        <v/>
      </c>
      <c r="F272" s="130" t="str">
        <f>IF(OR(ISBLANK(B272),ISBLANK(D272))=FALSE,VLOOKUP($B$7&amp;"/"&amp;$J$7,EMT!$A$4:$C$9,3,FALSE),"")</f>
        <v/>
      </c>
      <c r="G272" s="130" t="str">
        <f t="shared" si="7"/>
        <v/>
      </c>
      <c r="H272" s="48"/>
      <c r="I272" s="103"/>
      <c r="J272" s="48"/>
      <c r="K272" s="75"/>
    </row>
    <row r="273" spans="1:11" x14ac:dyDescent="0.25">
      <c r="A273" s="43">
        <v>256</v>
      </c>
      <c r="B273" s="78"/>
      <c r="C273" s="48"/>
      <c r="D273" s="48"/>
      <c r="E273" s="130" t="str">
        <f t="shared" si="6"/>
        <v/>
      </c>
      <c r="F273" s="130" t="str">
        <f>IF(OR(ISBLANK(B273),ISBLANK(D273))=FALSE,VLOOKUP($B$7&amp;"/"&amp;$J$7,EMT!$A$4:$C$9,3,FALSE),"")</f>
        <v/>
      </c>
      <c r="G273" s="130" t="str">
        <f t="shared" si="7"/>
        <v/>
      </c>
      <c r="H273" s="48"/>
      <c r="I273" s="103"/>
      <c r="J273" s="48"/>
      <c r="K273" s="75"/>
    </row>
    <row r="274" spans="1:11" x14ac:dyDescent="0.25">
      <c r="A274" s="43">
        <v>257</v>
      </c>
      <c r="B274" s="78"/>
      <c r="C274" s="48"/>
      <c r="D274" s="48"/>
      <c r="E274" s="130" t="str">
        <f t="shared" ref="E274:E337" si="8">IF(OR(ISBLANK(B274),ISBLANK(C274),ISBLANK(D274)) = FALSE,D274-$J$7,"")</f>
        <v/>
      </c>
      <c r="F274" s="130" t="str">
        <f>IF(OR(ISBLANK(B274),ISBLANK(D274))=FALSE,VLOOKUP($B$7&amp;"/"&amp;$J$7,EMT!$A$4:$C$9,3,FALSE),"")</f>
        <v/>
      </c>
      <c r="G274" s="130" t="str">
        <f t="shared" si="7"/>
        <v/>
      </c>
      <c r="H274" s="48"/>
      <c r="I274" s="103"/>
      <c r="J274" s="48"/>
      <c r="K274" s="75"/>
    </row>
    <row r="275" spans="1:11" x14ac:dyDescent="0.25">
      <c r="A275" s="43">
        <v>258</v>
      </c>
      <c r="B275" s="78"/>
      <c r="C275" s="48"/>
      <c r="D275" s="48"/>
      <c r="E275" s="130" t="str">
        <f t="shared" si="8"/>
        <v/>
      </c>
      <c r="F275" s="130" t="str">
        <f>IF(OR(ISBLANK(B275),ISBLANK(D275))=FALSE,VLOOKUP($B$7&amp;"/"&amp;$J$7,EMT!$A$4:$C$9,3,FALSE),"")</f>
        <v/>
      </c>
      <c r="G275" s="130" t="str">
        <f t="shared" ref="G275:G338" si="9">IF(F275="","",-F275)</f>
        <v/>
      </c>
      <c r="H275" s="48"/>
      <c r="I275" s="103"/>
      <c r="J275" s="48"/>
      <c r="K275" s="75"/>
    </row>
    <row r="276" spans="1:11" x14ac:dyDescent="0.25">
      <c r="A276" s="43">
        <v>259</v>
      </c>
      <c r="B276" s="78"/>
      <c r="C276" s="48"/>
      <c r="D276" s="48"/>
      <c r="E276" s="130" t="str">
        <f t="shared" si="8"/>
        <v/>
      </c>
      <c r="F276" s="130" t="str">
        <f>IF(OR(ISBLANK(B276),ISBLANK(D276))=FALSE,VLOOKUP($B$7&amp;"/"&amp;$J$7,EMT!$A$4:$C$9,3,FALSE),"")</f>
        <v/>
      </c>
      <c r="G276" s="130" t="str">
        <f t="shared" si="9"/>
        <v/>
      </c>
      <c r="H276" s="48"/>
      <c r="I276" s="103"/>
      <c r="J276" s="48"/>
      <c r="K276" s="75"/>
    </row>
    <row r="277" spans="1:11" x14ac:dyDescent="0.25">
      <c r="A277" s="43">
        <v>260</v>
      </c>
      <c r="B277" s="78"/>
      <c r="C277" s="48"/>
      <c r="D277" s="48"/>
      <c r="E277" s="130" t="str">
        <f t="shared" si="8"/>
        <v/>
      </c>
      <c r="F277" s="130" t="str">
        <f>IF(OR(ISBLANK(B277),ISBLANK(D277))=FALSE,VLOOKUP($B$7&amp;"/"&amp;$J$7,EMT!$A$4:$C$9,3,FALSE),"")</f>
        <v/>
      </c>
      <c r="G277" s="130" t="str">
        <f t="shared" si="9"/>
        <v/>
      </c>
      <c r="H277" s="48"/>
      <c r="I277" s="103"/>
      <c r="J277" s="48"/>
      <c r="K277" s="75"/>
    </row>
    <row r="278" spans="1:11" x14ac:dyDescent="0.25">
      <c r="A278" s="43">
        <v>261</v>
      </c>
      <c r="B278" s="78"/>
      <c r="C278" s="48"/>
      <c r="D278" s="48"/>
      <c r="E278" s="130" t="str">
        <f t="shared" si="8"/>
        <v/>
      </c>
      <c r="F278" s="130" t="str">
        <f>IF(OR(ISBLANK(B278),ISBLANK(D278))=FALSE,VLOOKUP($B$7&amp;"/"&amp;$J$7,EMT!$A$4:$C$9,3,FALSE),"")</f>
        <v/>
      </c>
      <c r="G278" s="130" t="str">
        <f t="shared" si="9"/>
        <v/>
      </c>
      <c r="H278" s="48"/>
      <c r="I278" s="103"/>
      <c r="J278" s="48"/>
      <c r="K278" s="75"/>
    </row>
    <row r="279" spans="1:11" x14ac:dyDescent="0.25">
      <c r="A279" s="43">
        <v>262</v>
      </c>
      <c r="B279" s="78"/>
      <c r="C279" s="48"/>
      <c r="D279" s="48"/>
      <c r="E279" s="130" t="str">
        <f t="shared" si="8"/>
        <v/>
      </c>
      <c r="F279" s="130" t="str">
        <f>IF(OR(ISBLANK(B279),ISBLANK(D279))=FALSE,VLOOKUP($B$7&amp;"/"&amp;$J$7,EMT!$A$4:$C$9,3,FALSE),"")</f>
        <v/>
      </c>
      <c r="G279" s="130" t="str">
        <f t="shared" si="9"/>
        <v/>
      </c>
      <c r="H279" s="48"/>
      <c r="I279" s="103"/>
      <c r="J279" s="48"/>
      <c r="K279" s="75"/>
    </row>
    <row r="280" spans="1:11" x14ac:dyDescent="0.25">
      <c r="A280" s="43">
        <v>263</v>
      </c>
      <c r="B280" s="78"/>
      <c r="C280" s="48"/>
      <c r="D280" s="48"/>
      <c r="E280" s="130" t="str">
        <f t="shared" si="8"/>
        <v/>
      </c>
      <c r="F280" s="130" t="str">
        <f>IF(OR(ISBLANK(B280),ISBLANK(D280))=FALSE,VLOOKUP($B$7&amp;"/"&amp;$J$7,EMT!$A$4:$C$9,3,FALSE),"")</f>
        <v/>
      </c>
      <c r="G280" s="130" t="str">
        <f t="shared" si="9"/>
        <v/>
      </c>
      <c r="H280" s="48"/>
      <c r="I280" s="103"/>
      <c r="J280" s="48"/>
      <c r="K280" s="75"/>
    </row>
    <row r="281" spans="1:11" x14ac:dyDescent="0.25">
      <c r="A281" s="43">
        <v>264</v>
      </c>
      <c r="B281" s="78"/>
      <c r="C281" s="48"/>
      <c r="D281" s="48"/>
      <c r="E281" s="130" t="str">
        <f t="shared" si="8"/>
        <v/>
      </c>
      <c r="F281" s="130" t="str">
        <f>IF(OR(ISBLANK(B281),ISBLANK(D281))=FALSE,VLOOKUP($B$7&amp;"/"&amp;$J$7,EMT!$A$4:$C$9,3,FALSE),"")</f>
        <v/>
      </c>
      <c r="G281" s="130" t="str">
        <f t="shared" si="9"/>
        <v/>
      </c>
      <c r="H281" s="48"/>
      <c r="I281" s="103"/>
      <c r="J281" s="48"/>
      <c r="K281" s="75"/>
    </row>
    <row r="282" spans="1:11" x14ac:dyDescent="0.25">
      <c r="A282" s="43">
        <v>265</v>
      </c>
      <c r="B282" s="78"/>
      <c r="C282" s="48"/>
      <c r="D282" s="48"/>
      <c r="E282" s="130" t="str">
        <f t="shared" si="8"/>
        <v/>
      </c>
      <c r="F282" s="130" t="str">
        <f>IF(OR(ISBLANK(B282),ISBLANK(D282))=FALSE,VLOOKUP($B$7&amp;"/"&amp;$J$7,EMT!$A$4:$C$9,3,FALSE),"")</f>
        <v/>
      </c>
      <c r="G282" s="130" t="str">
        <f t="shared" si="9"/>
        <v/>
      </c>
      <c r="H282" s="48"/>
      <c r="I282" s="103"/>
      <c r="J282" s="48"/>
      <c r="K282" s="75"/>
    </row>
    <row r="283" spans="1:11" x14ac:dyDescent="0.25">
      <c r="A283" s="43">
        <v>266</v>
      </c>
      <c r="B283" s="78"/>
      <c r="C283" s="48"/>
      <c r="D283" s="48"/>
      <c r="E283" s="130" t="str">
        <f t="shared" si="8"/>
        <v/>
      </c>
      <c r="F283" s="130" t="str">
        <f>IF(OR(ISBLANK(B283),ISBLANK(D283))=FALSE,VLOOKUP($B$7&amp;"/"&amp;$J$7,EMT!$A$4:$C$9,3,FALSE),"")</f>
        <v/>
      </c>
      <c r="G283" s="130" t="str">
        <f t="shared" si="9"/>
        <v/>
      </c>
      <c r="H283" s="48"/>
      <c r="I283" s="103"/>
      <c r="J283" s="48"/>
      <c r="K283" s="75"/>
    </row>
    <row r="284" spans="1:11" x14ac:dyDescent="0.25">
      <c r="A284" s="43">
        <v>267</v>
      </c>
      <c r="B284" s="78"/>
      <c r="C284" s="48"/>
      <c r="D284" s="48"/>
      <c r="E284" s="130" t="str">
        <f t="shared" si="8"/>
        <v/>
      </c>
      <c r="F284" s="130" t="str">
        <f>IF(OR(ISBLANK(B284),ISBLANK(D284))=FALSE,VLOOKUP($B$7&amp;"/"&amp;$J$7,EMT!$A$4:$C$9,3,FALSE),"")</f>
        <v/>
      </c>
      <c r="G284" s="130" t="str">
        <f t="shared" si="9"/>
        <v/>
      </c>
      <c r="H284" s="48"/>
      <c r="I284" s="103"/>
      <c r="J284" s="48"/>
      <c r="K284" s="75"/>
    </row>
    <row r="285" spans="1:11" x14ac:dyDescent="0.25">
      <c r="A285" s="43">
        <v>268</v>
      </c>
      <c r="B285" s="78"/>
      <c r="C285" s="48"/>
      <c r="D285" s="48"/>
      <c r="E285" s="130" t="str">
        <f t="shared" si="8"/>
        <v/>
      </c>
      <c r="F285" s="130" t="str">
        <f>IF(OR(ISBLANK(B285),ISBLANK(D285))=FALSE,VLOOKUP($B$7&amp;"/"&amp;$J$7,EMT!$A$4:$C$9,3,FALSE),"")</f>
        <v/>
      </c>
      <c r="G285" s="130" t="str">
        <f t="shared" si="9"/>
        <v/>
      </c>
      <c r="H285" s="48"/>
      <c r="I285" s="103"/>
      <c r="J285" s="48"/>
      <c r="K285" s="75"/>
    </row>
    <row r="286" spans="1:11" x14ac:dyDescent="0.25">
      <c r="A286" s="43">
        <v>269</v>
      </c>
      <c r="B286" s="78"/>
      <c r="C286" s="48"/>
      <c r="D286" s="48"/>
      <c r="E286" s="130" t="str">
        <f t="shared" si="8"/>
        <v/>
      </c>
      <c r="F286" s="130" t="str">
        <f>IF(OR(ISBLANK(B286),ISBLANK(D286))=FALSE,VLOOKUP($B$7&amp;"/"&amp;$J$7,EMT!$A$4:$C$9,3,FALSE),"")</f>
        <v/>
      </c>
      <c r="G286" s="130" t="str">
        <f t="shared" si="9"/>
        <v/>
      </c>
      <c r="H286" s="48"/>
      <c r="I286" s="103"/>
      <c r="J286" s="48"/>
      <c r="K286" s="75"/>
    </row>
    <row r="287" spans="1:11" x14ac:dyDescent="0.25">
      <c r="A287" s="43">
        <v>270</v>
      </c>
      <c r="B287" s="78"/>
      <c r="C287" s="48"/>
      <c r="D287" s="48"/>
      <c r="E287" s="130" t="str">
        <f t="shared" si="8"/>
        <v/>
      </c>
      <c r="F287" s="130" t="str">
        <f>IF(OR(ISBLANK(B287),ISBLANK(D287))=FALSE,VLOOKUP($B$7&amp;"/"&amp;$J$7,EMT!$A$4:$C$9,3,FALSE),"")</f>
        <v/>
      </c>
      <c r="G287" s="130" t="str">
        <f t="shared" si="9"/>
        <v/>
      </c>
      <c r="H287" s="48"/>
      <c r="I287" s="103"/>
      <c r="J287" s="48"/>
      <c r="K287" s="75"/>
    </row>
    <row r="288" spans="1:11" x14ac:dyDescent="0.25">
      <c r="A288" s="43">
        <v>271</v>
      </c>
      <c r="B288" s="78"/>
      <c r="C288" s="48"/>
      <c r="D288" s="48"/>
      <c r="E288" s="130" t="str">
        <f t="shared" si="8"/>
        <v/>
      </c>
      <c r="F288" s="130" t="str">
        <f>IF(OR(ISBLANK(B288),ISBLANK(D288))=FALSE,VLOOKUP($B$7&amp;"/"&amp;$J$7,EMT!$A$4:$C$9,3,FALSE),"")</f>
        <v/>
      </c>
      <c r="G288" s="130" t="str">
        <f t="shared" si="9"/>
        <v/>
      </c>
      <c r="H288" s="48"/>
      <c r="I288" s="103"/>
      <c r="J288" s="48"/>
      <c r="K288" s="75"/>
    </row>
    <row r="289" spans="1:11" x14ac:dyDescent="0.25">
      <c r="A289" s="43">
        <v>272</v>
      </c>
      <c r="B289" s="78"/>
      <c r="C289" s="48"/>
      <c r="D289" s="48"/>
      <c r="E289" s="130" t="str">
        <f t="shared" si="8"/>
        <v/>
      </c>
      <c r="F289" s="130" t="str">
        <f>IF(OR(ISBLANK(B289),ISBLANK(D289))=FALSE,VLOOKUP($B$7&amp;"/"&amp;$J$7,EMT!$A$4:$C$9,3,FALSE),"")</f>
        <v/>
      </c>
      <c r="G289" s="130" t="str">
        <f t="shared" si="9"/>
        <v/>
      </c>
      <c r="H289" s="48"/>
      <c r="I289" s="103"/>
      <c r="J289" s="48"/>
      <c r="K289" s="75"/>
    </row>
    <row r="290" spans="1:11" x14ac:dyDescent="0.25">
      <c r="A290" s="43">
        <v>273</v>
      </c>
      <c r="B290" s="78"/>
      <c r="C290" s="48"/>
      <c r="D290" s="48"/>
      <c r="E290" s="130" t="str">
        <f t="shared" si="8"/>
        <v/>
      </c>
      <c r="F290" s="130" t="str">
        <f>IF(OR(ISBLANK(B290),ISBLANK(D290))=FALSE,VLOOKUP($B$7&amp;"/"&amp;$J$7,EMT!$A$4:$C$9,3,FALSE),"")</f>
        <v/>
      </c>
      <c r="G290" s="130" t="str">
        <f t="shared" si="9"/>
        <v/>
      </c>
      <c r="H290" s="48"/>
      <c r="I290" s="103"/>
      <c r="J290" s="48"/>
      <c r="K290" s="75"/>
    </row>
    <row r="291" spans="1:11" x14ac:dyDescent="0.25">
      <c r="A291" s="43">
        <v>274</v>
      </c>
      <c r="B291" s="78"/>
      <c r="C291" s="48"/>
      <c r="D291" s="48"/>
      <c r="E291" s="130" t="str">
        <f t="shared" si="8"/>
        <v/>
      </c>
      <c r="F291" s="130" t="str">
        <f>IF(OR(ISBLANK(B291),ISBLANK(D291))=FALSE,VLOOKUP($B$7&amp;"/"&amp;$J$7,EMT!$A$4:$C$9,3,FALSE),"")</f>
        <v/>
      </c>
      <c r="G291" s="130" t="str">
        <f t="shared" si="9"/>
        <v/>
      </c>
      <c r="H291" s="48"/>
      <c r="I291" s="103"/>
      <c r="J291" s="48"/>
      <c r="K291" s="75"/>
    </row>
    <row r="292" spans="1:11" x14ac:dyDescent="0.25">
      <c r="A292" s="43">
        <v>275</v>
      </c>
      <c r="B292" s="78"/>
      <c r="C292" s="48"/>
      <c r="D292" s="48"/>
      <c r="E292" s="130" t="str">
        <f t="shared" si="8"/>
        <v/>
      </c>
      <c r="F292" s="130" t="str">
        <f>IF(OR(ISBLANK(B292),ISBLANK(D292))=FALSE,VLOOKUP($B$7&amp;"/"&amp;$J$7,EMT!$A$4:$C$9,3,FALSE),"")</f>
        <v/>
      </c>
      <c r="G292" s="130" t="str">
        <f t="shared" si="9"/>
        <v/>
      </c>
      <c r="H292" s="48"/>
      <c r="I292" s="103"/>
      <c r="J292" s="48"/>
      <c r="K292" s="75"/>
    </row>
    <row r="293" spans="1:11" x14ac:dyDescent="0.25">
      <c r="A293" s="43">
        <v>276</v>
      </c>
      <c r="B293" s="78"/>
      <c r="C293" s="48"/>
      <c r="D293" s="48"/>
      <c r="E293" s="130" t="str">
        <f t="shared" si="8"/>
        <v/>
      </c>
      <c r="F293" s="130" t="str">
        <f>IF(OR(ISBLANK(B293),ISBLANK(D293))=FALSE,VLOOKUP($B$7&amp;"/"&amp;$J$7,EMT!$A$4:$C$9,3,FALSE),"")</f>
        <v/>
      </c>
      <c r="G293" s="130" t="str">
        <f t="shared" si="9"/>
        <v/>
      </c>
      <c r="H293" s="48"/>
      <c r="I293" s="103"/>
      <c r="J293" s="48"/>
      <c r="K293" s="75"/>
    </row>
    <row r="294" spans="1:11" x14ac:dyDescent="0.25">
      <c r="A294" s="43">
        <v>277</v>
      </c>
      <c r="B294" s="78"/>
      <c r="C294" s="48"/>
      <c r="D294" s="48"/>
      <c r="E294" s="130" t="str">
        <f t="shared" si="8"/>
        <v/>
      </c>
      <c r="F294" s="130" t="str">
        <f>IF(OR(ISBLANK(B294),ISBLANK(D294))=FALSE,VLOOKUP($B$7&amp;"/"&amp;$J$7,EMT!$A$4:$C$9,3,FALSE),"")</f>
        <v/>
      </c>
      <c r="G294" s="130" t="str">
        <f t="shared" si="9"/>
        <v/>
      </c>
      <c r="H294" s="48"/>
      <c r="I294" s="103"/>
      <c r="J294" s="48"/>
      <c r="K294" s="75"/>
    </row>
    <row r="295" spans="1:11" x14ac:dyDescent="0.25">
      <c r="A295" s="43">
        <v>278</v>
      </c>
      <c r="B295" s="78"/>
      <c r="C295" s="48"/>
      <c r="D295" s="48"/>
      <c r="E295" s="130" t="str">
        <f t="shared" si="8"/>
        <v/>
      </c>
      <c r="F295" s="130" t="str">
        <f>IF(OR(ISBLANK(B295),ISBLANK(D295))=FALSE,VLOOKUP($B$7&amp;"/"&amp;$J$7,EMT!$A$4:$C$9,3,FALSE),"")</f>
        <v/>
      </c>
      <c r="G295" s="130" t="str">
        <f t="shared" si="9"/>
        <v/>
      </c>
      <c r="H295" s="48"/>
      <c r="I295" s="103"/>
      <c r="J295" s="48"/>
      <c r="K295" s="75"/>
    </row>
    <row r="296" spans="1:11" x14ac:dyDescent="0.25">
      <c r="A296" s="43">
        <v>279</v>
      </c>
      <c r="B296" s="78"/>
      <c r="C296" s="48"/>
      <c r="D296" s="48"/>
      <c r="E296" s="130" t="str">
        <f t="shared" si="8"/>
        <v/>
      </c>
      <c r="F296" s="130" t="str">
        <f>IF(OR(ISBLANK(B296),ISBLANK(D296))=FALSE,VLOOKUP($B$7&amp;"/"&amp;$J$7,EMT!$A$4:$C$9,3,FALSE),"")</f>
        <v/>
      </c>
      <c r="G296" s="130" t="str">
        <f t="shared" si="9"/>
        <v/>
      </c>
      <c r="H296" s="48"/>
      <c r="I296" s="103"/>
      <c r="J296" s="48"/>
      <c r="K296" s="75"/>
    </row>
    <row r="297" spans="1:11" x14ac:dyDescent="0.25">
      <c r="A297" s="43">
        <v>280</v>
      </c>
      <c r="B297" s="78"/>
      <c r="C297" s="48"/>
      <c r="D297" s="48"/>
      <c r="E297" s="130" t="str">
        <f t="shared" si="8"/>
        <v/>
      </c>
      <c r="F297" s="130" t="str">
        <f>IF(OR(ISBLANK(B297),ISBLANK(D297))=FALSE,VLOOKUP($B$7&amp;"/"&amp;$J$7,EMT!$A$4:$C$9,3,FALSE),"")</f>
        <v/>
      </c>
      <c r="G297" s="130" t="str">
        <f t="shared" si="9"/>
        <v/>
      </c>
      <c r="H297" s="48"/>
      <c r="I297" s="103"/>
      <c r="J297" s="48"/>
      <c r="K297" s="75"/>
    </row>
    <row r="298" spans="1:11" x14ac:dyDescent="0.25">
      <c r="A298" s="43">
        <v>281</v>
      </c>
      <c r="B298" s="78"/>
      <c r="C298" s="48"/>
      <c r="D298" s="48"/>
      <c r="E298" s="130" t="str">
        <f t="shared" si="8"/>
        <v/>
      </c>
      <c r="F298" s="130" t="str">
        <f>IF(OR(ISBLANK(B298),ISBLANK(D298))=FALSE,VLOOKUP($B$7&amp;"/"&amp;$J$7,EMT!$A$4:$C$9,3,FALSE),"")</f>
        <v/>
      </c>
      <c r="G298" s="130" t="str">
        <f t="shared" si="9"/>
        <v/>
      </c>
      <c r="H298" s="48"/>
      <c r="I298" s="103"/>
      <c r="J298" s="48"/>
      <c r="K298" s="75"/>
    </row>
    <row r="299" spans="1:11" x14ac:dyDescent="0.25">
      <c r="A299" s="43">
        <v>282</v>
      </c>
      <c r="B299" s="78"/>
      <c r="C299" s="48"/>
      <c r="D299" s="48"/>
      <c r="E299" s="130" t="str">
        <f t="shared" si="8"/>
        <v/>
      </c>
      <c r="F299" s="130" t="str">
        <f>IF(OR(ISBLANK(B299),ISBLANK(D299))=FALSE,VLOOKUP($B$7&amp;"/"&amp;$J$7,EMT!$A$4:$C$9,3,FALSE),"")</f>
        <v/>
      </c>
      <c r="G299" s="130" t="str">
        <f t="shared" si="9"/>
        <v/>
      </c>
      <c r="H299" s="48"/>
      <c r="I299" s="103"/>
      <c r="J299" s="48"/>
      <c r="K299" s="75"/>
    </row>
    <row r="300" spans="1:11" x14ac:dyDescent="0.25">
      <c r="A300" s="43">
        <v>283</v>
      </c>
      <c r="B300" s="78"/>
      <c r="C300" s="48"/>
      <c r="D300" s="48"/>
      <c r="E300" s="130" t="str">
        <f t="shared" si="8"/>
        <v/>
      </c>
      <c r="F300" s="130" t="str">
        <f>IF(OR(ISBLANK(B300),ISBLANK(D300))=FALSE,VLOOKUP($B$7&amp;"/"&amp;$J$7,EMT!$A$4:$C$9,3,FALSE),"")</f>
        <v/>
      </c>
      <c r="G300" s="130" t="str">
        <f t="shared" si="9"/>
        <v/>
      </c>
      <c r="H300" s="48"/>
      <c r="I300" s="103"/>
      <c r="J300" s="48"/>
      <c r="K300" s="75"/>
    </row>
    <row r="301" spans="1:11" x14ac:dyDescent="0.25">
      <c r="A301" s="43">
        <v>284</v>
      </c>
      <c r="B301" s="78"/>
      <c r="C301" s="48"/>
      <c r="D301" s="48"/>
      <c r="E301" s="130" t="str">
        <f t="shared" si="8"/>
        <v/>
      </c>
      <c r="F301" s="130" t="str">
        <f>IF(OR(ISBLANK(B301),ISBLANK(D301))=FALSE,VLOOKUP($B$7&amp;"/"&amp;$J$7,EMT!$A$4:$C$9,3,FALSE),"")</f>
        <v/>
      </c>
      <c r="G301" s="130" t="str">
        <f t="shared" si="9"/>
        <v/>
      </c>
      <c r="H301" s="48"/>
      <c r="I301" s="103"/>
      <c r="J301" s="48"/>
      <c r="K301" s="75"/>
    </row>
    <row r="302" spans="1:11" x14ac:dyDescent="0.25">
      <c r="A302" s="43">
        <v>285</v>
      </c>
      <c r="B302" s="78"/>
      <c r="C302" s="48"/>
      <c r="D302" s="48"/>
      <c r="E302" s="130" t="str">
        <f t="shared" si="8"/>
        <v/>
      </c>
      <c r="F302" s="130" t="str">
        <f>IF(OR(ISBLANK(B302),ISBLANK(D302))=FALSE,VLOOKUP($B$7&amp;"/"&amp;$J$7,EMT!$A$4:$C$9,3,FALSE),"")</f>
        <v/>
      </c>
      <c r="G302" s="130" t="str">
        <f t="shared" si="9"/>
        <v/>
      </c>
      <c r="H302" s="48"/>
      <c r="I302" s="103"/>
      <c r="J302" s="48"/>
      <c r="K302" s="75"/>
    </row>
    <row r="303" spans="1:11" x14ac:dyDescent="0.25">
      <c r="A303" s="43">
        <v>286</v>
      </c>
      <c r="B303" s="78"/>
      <c r="C303" s="48"/>
      <c r="D303" s="48"/>
      <c r="E303" s="130" t="str">
        <f t="shared" si="8"/>
        <v/>
      </c>
      <c r="F303" s="130" t="str">
        <f>IF(OR(ISBLANK(B303),ISBLANK(D303))=FALSE,VLOOKUP($B$7&amp;"/"&amp;$J$7,EMT!$A$4:$C$9,3,FALSE),"")</f>
        <v/>
      </c>
      <c r="G303" s="130" t="str">
        <f t="shared" si="9"/>
        <v/>
      </c>
      <c r="H303" s="48"/>
      <c r="I303" s="103"/>
      <c r="J303" s="48"/>
      <c r="K303" s="75"/>
    </row>
    <row r="304" spans="1:11" x14ac:dyDescent="0.25">
      <c r="A304" s="43">
        <v>287</v>
      </c>
      <c r="B304" s="78"/>
      <c r="C304" s="48"/>
      <c r="D304" s="48"/>
      <c r="E304" s="130" t="str">
        <f t="shared" si="8"/>
        <v/>
      </c>
      <c r="F304" s="130" t="str">
        <f>IF(OR(ISBLANK(B304),ISBLANK(D304))=FALSE,VLOOKUP($B$7&amp;"/"&amp;$J$7,EMT!$A$4:$C$9,3,FALSE),"")</f>
        <v/>
      </c>
      <c r="G304" s="130" t="str">
        <f t="shared" si="9"/>
        <v/>
      </c>
      <c r="H304" s="48"/>
      <c r="I304" s="103"/>
      <c r="J304" s="48"/>
      <c r="K304" s="75"/>
    </row>
    <row r="305" spans="1:11" x14ac:dyDescent="0.25">
      <c r="A305" s="43">
        <v>288</v>
      </c>
      <c r="B305" s="78"/>
      <c r="C305" s="48"/>
      <c r="D305" s="48"/>
      <c r="E305" s="130" t="str">
        <f t="shared" si="8"/>
        <v/>
      </c>
      <c r="F305" s="130" t="str">
        <f>IF(OR(ISBLANK(B305),ISBLANK(D305))=FALSE,VLOOKUP($B$7&amp;"/"&amp;$J$7,EMT!$A$4:$C$9,3,FALSE),"")</f>
        <v/>
      </c>
      <c r="G305" s="130" t="str">
        <f t="shared" si="9"/>
        <v/>
      </c>
      <c r="H305" s="48"/>
      <c r="I305" s="103"/>
      <c r="J305" s="48"/>
      <c r="K305" s="75"/>
    </row>
    <row r="306" spans="1:11" x14ac:dyDescent="0.25">
      <c r="A306" s="43">
        <v>289</v>
      </c>
      <c r="B306" s="78"/>
      <c r="C306" s="48"/>
      <c r="D306" s="48"/>
      <c r="E306" s="130" t="str">
        <f t="shared" si="8"/>
        <v/>
      </c>
      <c r="F306" s="130" t="str">
        <f>IF(OR(ISBLANK(B306),ISBLANK(D306))=FALSE,VLOOKUP($B$7&amp;"/"&amp;$J$7,EMT!$A$4:$C$9,3,FALSE),"")</f>
        <v/>
      </c>
      <c r="G306" s="130" t="str">
        <f t="shared" si="9"/>
        <v/>
      </c>
      <c r="H306" s="48"/>
      <c r="I306" s="103"/>
      <c r="J306" s="48"/>
      <c r="K306" s="75"/>
    </row>
    <row r="307" spans="1:11" x14ac:dyDescent="0.25">
      <c r="A307" s="43">
        <v>290</v>
      </c>
      <c r="B307" s="78"/>
      <c r="C307" s="48"/>
      <c r="D307" s="48"/>
      <c r="E307" s="130" t="str">
        <f t="shared" si="8"/>
        <v/>
      </c>
      <c r="F307" s="130" t="str">
        <f>IF(OR(ISBLANK(B307),ISBLANK(D307))=FALSE,VLOOKUP($B$7&amp;"/"&amp;$J$7,EMT!$A$4:$C$9,3,FALSE),"")</f>
        <v/>
      </c>
      <c r="G307" s="130" t="str">
        <f t="shared" si="9"/>
        <v/>
      </c>
      <c r="H307" s="48"/>
      <c r="I307" s="103"/>
      <c r="J307" s="48"/>
      <c r="K307" s="75"/>
    </row>
    <row r="308" spans="1:11" x14ac:dyDescent="0.25">
      <c r="A308" s="43">
        <v>291</v>
      </c>
      <c r="B308" s="78"/>
      <c r="C308" s="48"/>
      <c r="D308" s="48"/>
      <c r="E308" s="130" t="str">
        <f t="shared" si="8"/>
        <v/>
      </c>
      <c r="F308" s="130" t="str">
        <f>IF(OR(ISBLANK(B308),ISBLANK(D308))=FALSE,VLOOKUP($B$7&amp;"/"&amp;$J$7,EMT!$A$4:$C$9,3,FALSE),"")</f>
        <v/>
      </c>
      <c r="G308" s="130" t="str">
        <f t="shared" si="9"/>
        <v/>
      </c>
      <c r="H308" s="48"/>
      <c r="I308" s="103"/>
      <c r="J308" s="48"/>
      <c r="K308" s="75"/>
    </row>
    <row r="309" spans="1:11" x14ac:dyDescent="0.25">
      <c r="A309" s="43">
        <v>292</v>
      </c>
      <c r="B309" s="78"/>
      <c r="C309" s="48"/>
      <c r="D309" s="48"/>
      <c r="E309" s="130" t="str">
        <f t="shared" si="8"/>
        <v/>
      </c>
      <c r="F309" s="130" t="str">
        <f>IF(OR(ISBLANK(B309),ISBLANK(D309))=FALSE,VLOOKUP($B$7&amp;"/"&amp;$J$7,EMT!$A$4:$C$9,3,FALSE),"")</f>
        <v/>
      </c>
      <c r="G309" s="130" t="str">
        <f t="shared" si="9"/>
        <v/>
      </c>
      <c r="H309" s="48"/>
      <c r="I309" s="103"/>
      <c r="J309" s="48"/>
      <c r="K309" s="75"/>
    </row>
    <row r="310" spans="1:11" x14ac:dyDescent="0.25">
      <c r="A310" s="43">
        <v>293</v>
      </c>
      <c r="B310" s="78"/>
      <c r="C310" s="48"/>
      <c r="D310" s="48"/>
      <c r="E310" s="130" t="str">
        <f t="shared" si="8"/>
        <v/>
      </c>
      <c r="F310" s="130" t="str">
        <f>IF(OR(ISBLANK(B310),ISBLANK(D310))=FALSE,VLOOKUP($B$7&amp;"/"&amp;$J$7,EMT!$A$4:$C$9,3,FALSE),"")</f>
        <v/>
      </c>
      <c r="G310" s="130" t="str">
        <f t="shared" si="9"/>
        <v/>
      </c>
      <c r="H310" s="48"/>
      <c r="I310" s="103"/>
      <c r="J310" s="48"/>
      <c r="K310" s="75"/>
    </row>
    <row r="311" spans="1:11" x14ac:dyDescent="0.25">
      <c r="A311" s="43">
        <v>294</v>
      </c>
      <c r="B311" s="78"/>
      <c r="C311" s="48"/>
      <c r="D311" s="48"/>
      <c r="E311" s="130" t="str">
        <f t="shared" si="8"/>
        <v/>
      </c>
      <c r="F311" s="130" t="str">
        <f>IF(OR(ISBLANK(B311),ISBLANK(D311))=FALSE,VLOOKUP($B$7&amp;"/"&amp;$J$7,EMT!$A$4:$C$9,3,FALSE),"")</f>
        <v/>
      </c>
      <c r="G311" s="130" t="str">
        <f t="shared" si="9"/>
        <v/>
      </c>
      <c r="H311" s="48"/>
      <c r="I311" s="103"/>
      <c r="J311" s="48"/>
      <c r="K311" s="75"/>
    </row>
    <row r="312" spans="1:11" x14ac:dyDescent="0.25">
      <c r="A312" s="43">
        <v>295</v>
      </c>
      <c r="B312" s="78"/>
      <c r="C312" s="48"/>
      <c r="D312" s="48"/>
      <c r="E312" s="130" t="str">
        <f t="shared" si="8"/>
        <v/>
      </c>
      <c r="F312" s="130" t="str">
        <f>IF(OR(ISBLANK(B312),ISBLANK(D312))=FALSE,VLOOKUP($B$7&amp;"/"&amp;$J$7,EMT!$A$4:$C$9,3,FALSE),"")</f>
        <v/>
      </c>
      <c r="G312" s="130" t="str">
        <f t="shared" si="9"/>
        <v/>
      </c>
      <c r="H312" s="48"/>
      <c r="I312" s="103"/>
      <c r="J312" s="48"/>
      <c r="K312" s="75"/>
    </row>
    <row r="313" spans="1:11" x14ac:dyDescent="0.25">
      <c r="A313" s="43">
        <v>296</v>
      </c>
      <c r="B313" s="78"/>
      <c r="C313" s="48"/>
      <c r="D313" s="48"/>
      <c r="E313" s="130" t="str">
        <f t="shared" si="8"/>
        <v/>
      </c>
      <c r="F313" s="130" t="str">
        <f>IF(OR(ISBLANK(B313),ISBLANK(D313))=FALSE,VLOOKUP($B$7&amp;"/"&amp;$J$7,EMT!$A$4:$C$9,3,FALSE),"")</f>
        <v/>
      </c>
      <c r="G313" s="130" t="str">
        <f t="shared" si="9"/>
        <v/>
      </c>
      <c r="H313" s="48"/>
      <c r="I313" s="103"/>
      <c r="J313" s="48"/>
      <c r="K313" s="75"/>
    </row>
    <row r="314" spans="1:11" x14ac:dyDescent="0.25">
      <c r="A314" s="43">
        <v>297</v>
      </c>
      <c r="B314" s="78"/>
      <c r="C314" s="48"/>
      <c r="D314" s="48"/>
      <c r="E314" s="130" t="str">
        <f t="shared" si="8"/>
        <v/>
      </c>
      <c r="F314" s="130" t="str">
        <f>IF(OR(ISBLANK(B314),ISBLANK(D314))=FALSE,VLOOKUP($B$7&amp;"/"&amp;$J$7,EMT!$A$4:$C$9,3,FALSE),"")</f>
        <v/>
      </c>
      <c r="G314" s="130" t="str">
        <f t="shared" si="9"/>
        <v/>
      </c>
      <c r="H314" s="48"/>
      <c r="I314" s="103"/>
      <c r="J314" s="48"/>
      <c r="K314" s="75"/>
    </row>
    <row r="315" spans="1:11" x14ac:dyDescent="0.25">
      <c r="A315" s="43">
        <v>298</v>
      </c>
      <c r="B315" s="78"/>
      <c r="C315" s="48"/>
      <c r="D315" s="48"/>
      <c r="E315" s="130" t="str">
        <f t="shared" si="8"/>
        <v/>
      </c>
      <c r="F315" s="130" t="str">
        <f>IF(OR(ISBLANK(B315),ISBLANK(D315))=FALSE,VLOOKUP($B$7&amp;"/"&amp;$J$7,EMT!$A$4:$C$9,3,FALSE),"")</f>
        <v/>
      </c>
      <c r="G315" s="130" t="str">
        <f t="shared" si="9"/>
        <v/>
      </c>
      <c r="H315" s="48"/>
      <c r="I315" s="103"/>
      <c r="J315" s="48"/>
      <c r="K315" s="75"/>
    </row>
    <row r="316" spans="1:11" x14ac:dyDescent="0.25">
      <c r="A316" s="43">
        <v>299</v>
      </c>
      <c r="B316" s="78"/>
      <c r="C316" s="48"/>
      <c r="D316" s="48"/>
      <c r="E316" s="130" t="str">
        <f t="shared" si="8"/>
        <v/>
      </c>
      <c r="F316" s="130" t="str">
        <f>IF(OR(ISBLANK(B316),ISBLANK(D316))=FALSE,VLOOKUP($B$7&amp;"/"&amp;$J$7,EMT!$A$4:$C$9,3,FALSE),"")</f>
        <v/>
      </c>
      <c r="G316" s="130" t="str">
        <f t="shared" si="9"/>
        <v/>
      </c>
      <c r="H316" s="48"/>
      <c r="I316" s="103"/>
      <c r="J316" s="48"/>
      <c r="K316" s="75"/>
    </row>
    <row r="317" spans="1:11" x14ac:dyDescent="0.25">
      <c r="A317" s="43">
        <v>300</v>
      </c>
      <c r="B317" s="78"/>
      <c r="C317" s="48"/>
      <c r="D317" s="48"/>
      <c r="E317" s="130" t="str">
        <f t="shared" si="8"/>
        <v/>
      </c>
      <c r="F317" s="130" t="str">
        <f>IF(OR(ISBLANK(B317),ISBLANK(D317))=FALSE,VLOOKUP($B$7&amp;"/"&amp;$J$7,EMT!$A$4:$C$9,3,FALSE),"")</f>
        <v/>
      </c>
      <c r="G317" s="130" t="str">
        <f t="shared" si="9"/>
        <v/>
      </c>
      <c r="H317" s="48"/>
      <c r="I317" s="103"/>
      <c r="J317" s="48"/>
      <c r="K317" s="75"/>
    </row>
    <row r="318" spans="1:11" x14ac:dyDescent="0.25">
      <c r="A318" s="43">
        <v>301</v>
      </c>
      <c r="B318" s="78"/>
      <c r="C318" s="48"/>
      <c r="D318" s="48"/>
      <c r="E318" s="130" t="str">
        <f t="shared" si="8"/>
        <v/>
      </c>
      <c r="F318" s="130" t="str">
        <f>IF(OR(ISBLANK(B318),ISBLANK(D318))=FALSE,VLOOKUP($B$7&amp;"/"&amp;$J$7,EMT!$A$4:$C$9,3,FALSE),"")</f>
        <v/>
      </c>
      <c r="G318" s="130" t="str">
        <f t="shared" si="9"/>
        <v/>
      </c>
      <c r="H318" s="48"/>
      <c r="I318" s="103"/>
      <c r="J318" s="48"/>
      <c r="K318" s="75"/>
    </row>
    <row r="319" spans="1:11" x14ac:dyDescent="0.25">
      <c r="A319" s="43">
        <v>302</v>
      </c>
      <c r="B319" s="78"/>
      <c r="C319" s="48"/>
      <c r="D319" s="48"/>
      <c r="E319" s="130" t="str">
        <f t="shared" si="8"/>
        <v/>
      </c>
      <c r="F319" s="130" t="str">
        <f>IF(OR(ISBLANK(B319),ISBLANK(D319))=FALSE,VLOOKUP($B$7&amp;"/"&amp;$J$7,EMT!$A$4:$C$9,3,FALSE),"")</f>
        <v/>
      </c>
      <c r="G319" s="130" t="str">
        <f t="shared" si="9"/>
        <v/>
      </c>
      <c r="H319" s="48"/>
      <c r="I319" s="103"/>
      <c r="J319" s="48"/>
      <c r="K319" s="75"/>
    </row>
    <row r="320" spans="1:11" x14ac:dyDescent="0.25">
      <c r="A320" s="43">
        <v>303</v>
      </c>
      <c r="B320" s="78"/>
      <c r="C320" s="48"/>
      <c r="D320" s="48"/>
      <c r="E320" s="130" t="str">
        <f t="shared" si="8"/>
        <v/>
      </c>
      <c r="F320" s="130" t="str">
        <f>IF(OR(ISBLANK(B320),ISBLANK(D320))=FALSE,VLOOKUP($B$7&amp;"/"&amp;$J$7,EMT!$A$4:$C$9,3,FALSE),"")</f>
        <v/>
      </c>
      <c r="G320" s="130" t="str">
        <f t="shared" si="9"/>
        <v/>
      </c>
      <c r="H320" s="48"/>
      <c r="I320" s="103"/>
      <c r="J320" s="48"/>
      <c r="K320" s="75"/>
    </row>
    <row r="321" spans="1:11" x14ac:dyDescent="0.25">
      <c r="A321" s="43">
        <v>304</v>
      </c>
      <c r="B321" s="78"/>
      <c r="C321" s="48"/>
      <c r="D321" s="48"/>
      <c r="E321" s="130" t="str">
        <f t="shared" si="8"/>
        <v/>
      </c>
      <c r="F321" s="130" t="str">
        <f>IF(OR(ISBLANK(B321),ISBLANK(D321))=FALSE,VLOOKUP($B$7&amp;"/"&amp;$J$7,EMT!$A$4:$C$9,3,FALSE),"")</f>
        <v/>
      </c>
      <c r="G321" s="130" t="str">
        <f t="shared" si="9"/>
        <v/>
      </c>
      <c r="H321" s="48"/>
      <c r="I321" s="103"/>
      <c r="J321" s="48"/>
      <c r="K321" s="75"/>
    </row>
    <row r="322" spans="1:11" x14ac:dyDescent="0.25">
      <c r="A322" s="43">
        <v>305</v>
      </c>
      <c r="B322" s="78"/>
      <c r="C322" s="48"/>
      <c r="D322" s="48"/>
      <c r="E322" s="130" t="str">
        <f t="shared" si="8"/>
        <v/>
      </c>
      <c r="F322" s="130" t="str">
        <f>IF(OR(ISBLANK(B322),ISBLANK(D322))=FALSE,VLOOKUP($B$7&amp;"/"&amp;$J$7,EMT!$A$4:$C$9,3,FALSE),"")</f>
        <v/>
      </c>
      <c r="G322" s="130" t="str">
        <f t="shared" si="9"/>
        <v/>
      </c>
      <c r="H322" s="48"/>
      <c r="I322" s="103"/>
      <c r="J322" s="48"/>
      <c r="K322" s="75"/>
    </row>
    <row r="323" spans="1:11" x14ac:dyDescent="0.25">
      <c r="A323" s="43">
        <v>306</v>
      </c>
      <c r="B323" s="78"/>
      <c r="C323" s="48"/>
      <c r="D323" s="48"/>
      <c r="E323" s="130" t="str">
        <f t="shared" si="8"/>
        <v/>
      </c>
      <c r="F323" s="130" t="str">
        <f>IF(OR(ISBLANK(B323),ISBLANK(D323))=FALSE,VLOOKUP($B$7&amp;"/"&amp;$J$7,EMT!$A$4:$C$9,3,FALSE),"")</f>
        <v/>
      </c>
      <c r="G323" s="130" t="str">
        <f t="shared" si="9"/>
        <v/>
      </c>
      <c r="H323" s="48"/>
      <c r="I323" s="103"/>
      <c r="J323" s="48"/>
      <c r="K323" s="75"/>
    </row>
    <row r="324" spans="1:11" x14ac:dyDescent="0.25">
      <c r="A324" s="43">
        <v>307</v>
      </c>
      <c r="B324" s="78"/>
      <c r="C324" s="48"/>
      <c r="D324" s="48"/>
      <c r="E324" s="130" t="str">
        <f t="shared" si="8"/>
        <v/>
      </c>
      <c r="F324" s="130" t="str">
        <f>IF(OR(ISBLANK(B324),ISBLANK(D324))=FALSE,VLOOKUP($B$7&amp;"/"&amp;$J$7,EMT!$A$4:$C$9,3,FALSE),"")</f>
        <v/>
      </c>
      <c r="G324" s="130" t="str">
        <f t="shared" si="9"/>
        <v/>
      </c>
      <c r="H324" s="48"/>
      <c r="I324" s="103"/>
      <c r="J324" s="48"/>
      <c r="K324" s="75"/>
    </row>
    <row r="325" spans="1:11" x14ac:dyDescent="0.25">
      <c r="A325" s="43">
        <v>308</v>
      </c>
      <c r="B325" s="78"/>
      <c r="C325" s="48"/>
      <c r="D325" s="48"/>
      <c r="E325" s="130" t="str">
        <f t="shared" si="8"/>
        <v/>
      </c>
      <c r="F325" s="130" t="str">
        <f>IF(OR(ISBLANK(B325),ISBLANK(D325))=FALSE,VLOOKUP($B$7&amp;"/"&amp;$J$7,EMT!$A$4:$C$9,3,FALSE),"")</f>
        <v/>
      </c>
      <c r="G325" s="130" t="str">
        <f t="shared" si="9"/>
        <v/>
      </c>
      <c r="H325" s="48"/>
      <c r="I325" s="103"/>
      <c r="J325" s="48"/>
      <c r="K325" s="75"/>
    </row>
    <row r="326" spans="1:11" x14ac:dyDescent="0.25">
      <c r="A326" s="43">
        <v>309</v>
      </c>
      <c r="B326" s="78"/>
      <c r="C326" s="48"/>
      <c r="D326" s="48"/>
      <c r="E326" s="130" t="str">
        <f t="shared" si="8"/>
        <v/>
      </c>
      <c r="F326" s="130" t="str">
        <f>IF(OR(ISBLANK(B326),ISBLANK(D326))=FALSE,VLOOKUP($B$7&amp;"/"&amp;$J$7,EMT!$A$4:$C$9,3,FALSE),"")</f>
        <v/>
      </c>
      <c r="G326" s="130" t="str">
        <f t="shared" si="9"/>
        <v/>
      </c>
      <c r="H326" s="48"/>
      <c r="I326" s="103"/>
      <c r="J326" s="48"/>
      <c r="K326" s="75"/>
    </row>
    <row r="327" spans="1:11" x14ac:dyDescent="0.25">
      <c r="A327" s="43">
        <v>310</v>
      </c>
      <c r="B327" s="78"/>
      <c r="C327" s="48"/>
      <c r="D327" s="48"/>
      <c r="E327" s="130" t="str">
        <f t="shared" si="8"/>
        <v/>
      </c>
      <c r="F327" s="130" t="str">
        <f>IF(OR(ISBLANK(B327),ISBLANK(D327))=FALSE,VLOOKUP($B$7&amp;"/"&amp;$J$7,EMT!$A$4:$C$9,3,FALSE),"")</f>
        <v/>
      </c>
      <c r="G327" s="130" t="str">
        <f t="shared" si="9"/>
        <v/>
      </c>
      <c r="H327" s="48"/>
      <c r="I327" s="103"/>
      <c r="J327" s="48"/>
      <c r="K327" s="75"/>
    </row>
    <row r="328" spans="1:11" x14ac:dyDescent="0.25">
      <c r="A328" s="43">
        <v>311</v>
      </c>
      <c r="B328" s="78"/>
      <c r="C328" s="48"/>
      <c r="D328" s="48"/>
      <c r="E328" s="130" t="str">
        <f t="shared" si="8"/>
        <v/>
      </c>
      <c r="F328" s="130" t="str">
        <f>IF(OR(ISBLANK(B328),ISBLANK(D328))=FALSE,VLOOKUP($B$7&amp;"/"&amp;$J$7,EMT!$A$4:$C$9,3,FALSE),"")</f>
        <v/>
      </c>
      <c r="G328" s="130" t="str">
        <f t="shared" si="9"/>
        <v/>
      </c>
      <c r="H328" s="48"/>
      <c r="I328" s="103"/>
      <c r="J328" s="48"/>
      <c r="K328" s="75"/>
    </row>
    <row r="329" spans="1:11" x14ac:dyDescent="0.25">
      <c r="A329" s="43">
        <v>312</v>
      </c>
      <c r="B329" s="78"/>
      <c r="C329" s="48"/>
      <c r="D329" s="48"/>
      <c r="E329" s="130" t="str">
        <f t="shared" si="8"/>
        <v/>
      </c>
      <c r="F329" s="130" t="str">
        <f>IF(OR(ISBLANK(B329),ISBLANK(D329))=FALSE,VLOOKUP($B$7&amp;"/"&amp;$J$7,EMT!$A$4:$C$9,3,FALSE),"")</f>
        <v/>
      </c>
      <c r="G329" s="130" t="str">
        <f t="shared" si="9"/>
        <v/>
      </c>
      <c r="H329" s="48"/>
      <c r="I329" s="103"/>
      <c r="J329" s="48"/>
      <c r="K329" s="75"/>
    </row>
    <row r="330" spans="1:11" x14ac:dyDescent="0.25">
      <c r="A330" s="43">
        <v>313</v>
      </c>
      <c r="B330" s="78"/>
      <c r="C330" s="48"/>
      <c r="D330" s="48"/>
      <c r="E330" s="130" t="str">
        <f t="shared" si="8"/>
        <v/>
      </c>
      <c r="F330" s="130" t="str">
        <f>IF(OR(ISBLANK(B330),ISBLANK(D330))=FALSE,VLOOKUP($B$7&amp;"/"&amp;$J$7,EMT!$A$4:$C$9,3,FALSE),"")</f>
        <v/>
      </c>
      <c r="G330" s="130" t="str">
        <f t="shared" si="9"/>
        <v/>
      </c>
      <c r="H330" s="48"/>
      <c r="I330" s="103"/>
      <c r="J330" s="48"/>
      <c r="K330" s="75"/>
    </row>
    <row r="331" spans="1:11" x14ac:dyDescent="0.25">
      <c r="A331" s="43">
        <v>314</v>
      </c>
      <c r="B331" s="78"/>
      <c r="C331" s="48"/>
      <c r="D331" s="48"/>
      <c r="E331" s="130" t="str">
        <f t="shared" si="8"/>
        <v/>
      </c>
      <c r="F331" s="130" t="str">
        <f>IF(OR(ISBLANK(B331),ISBLANK(D331))=FALSE,VLOOKUP($B$7&amp;"/"&amp;$J$7,EMT!$A$4:$C$9,3,FALSE),"")</f>
        <v/>
      </c>
      <c r="G331" s="130" t="str">
        <f t="shared" si="9"/>
        <v/>
      </c>
      <c r="H331" s="48"/>
      <c r="I331" s="103"/>
      <c r="J331" s="48"/>
      <c r="K331" s="75"/>
    </row>
    <row r="332" spans="1:11" x14ac:dyDescent="0.25">
      <c r="A332" s="43">
        <v>315</v>
      </c>
      <c r="B332" s="78"/>
      <c r="C332" s="48"/>
      <c r="D332" s="48"/>
      <c r="E332" s="130" t="str">
        <f t="shared" si="8"/>
        <v/>
      </c>
      <c r="F332" s="130" t="str">
        <f>IF(OR(ISBLANK(B332),ISBLANK(D332))=FALSE,VLOOKUP($B$7&amp;"/"&amp;$J$7,EMT!$A$4:$C$9,3,FALSE),"")</f>
        <v/>
      </c>
      <c r="G332" s="130" t="str">
        <f t="shared" si="9"/>
        <v/>
      </c>
      <c r="H332" s="48"/>
      <c r="I332" s="103"/>
      <c r="J332" s="48"/>
      <c r="K332" s="75"/>
    </row>
    <row r="333" spans="1:11" x14ac:dyDescent="0.25">
      <c r="A333" s="43">
        <v>316</v>
      </c>
      <c r="B333" s="78"/>
      <c r="C333" s="48"/>
      <c r="D333" s="48"/>
      <c r="E333" s="130" t="str">
        <f t="shared" si="8"/>
        <v/>
      </c>
      <c r="F333" s="130" t="str">
        <f>IF(OR(ISBLANK(B333),ISBLANK(D333))=FALSE,VLOOKUP($B$7&amp;"/"&amp;$J$7,EMT!$A$4:$C$9,3,FALSE),"")</f>
        <v/>
      </c>
      <c r="G333" s="130" t="str">
        <f t="shared" si="9"/>
        <v/>
      </c>
      <c r="H333" s="48"/>
      <c r="I333" s="103"/>
      <c r="J333" s="48"/>
      <c r="K333" s="75"/>
    </row>
    <row r="334" spans="1:11" x14ac:dyDescent="0.25">
      <c r="A334" s="43">
        <v>317</v>
      </c>
      <c r="B334" s="78"/>
      <c r="C334" s="48"/>
      <c r="D334" s="48"/>
      <c r="E334" s="130" t="str">
        <f t="shared" si="8"/>
        <v/>
      </c>
      <c r="F334" s="130" t="str">
        <f>IF(OR(ISBLANK(B334),ISBLANK(D334))=FALSE,VLOOKUP($B$7&amp;"/"&amp;$J$7,EMT!$A$4:$C$9,3,FALSE),"")</f>
        <v/>
      </c>
      <c r="G334" s="130" t="str">
        <f t="shared" si="9"/>
        <v/>
      </c>
      <c r="H334" s="48"/>
      <c r="I334" s="103"/>
      <c r="J334" s="48"/>
      <c r="K334" s="75"/>
    </row>
    <row r="335" spans="1:11" x14ac:dyDescent="0.25">
      <c r="A335" s="43">
        <v>318</v>
      </c>
      <c r="B335" s="78"/>
      <c r="C335" s="48"/>
      <c r="D335" s="48"/>
      <c r="E335" s="130" t="str">
        <f t="shared" si="8"/>
        <v/>
      </c>
      <c r="F335" s="130" t="str">
        <f>IF(OR(ISBLANK(B335),ISBLANK(D335))=FALSE,VLOOKUP($B$7&amp;"/"&amp;$J$7,EMT!$A$4:$C$9,3,FALSE),"")</f>
        <v/>
      </c>
      <c r="G335" s="130" t="str">
        <f t="shared" si="9"/>
        <v/>
      </c>
      <c r="H335" s="48"/>
      <c r="I335" s="103"/>
      <c r="J335" s="48"/>
      <c r="K335" s="75"/>
    </row>
    <row r="336" spans="1:11" x14ac:dyDescent="0.25">
      <c r="A336" s="43">
        <v>319</v>
      </c>
      <c r="B336" s="78"/>
      <c r="C336" s="48"/>
      <c r="D336" s="48"/>
      <c r="E336" s="130" t="str">
        <f t="shared" si="8"/>
        <v/>
      </c>
      <c r="F336" s="130" t="str">
        <f>IF(OR(ISBLANK(B336),ISBLANK(D336))=FALSE,VLOOKUP($B$7&amp;"/"&amp;$J$7,EMT!$A$4:$C$9,3,FALSE),"")</f>
        <v/>
      </c>
      <c r="G336" s="130" t="str">
        <f t="shared" si="9"/>
        <v/>
      </c>
      <c r="H336" s="48"/>
      <c r="I336" s="103"/>
      <c r="J336" s="48"/>
      <c r="K336" s="75"/>
    </row>
    <row r="337" spans="1:11" x14ac:dyDescent="0.25">
      <c r="A337" s="43">
        <v>320</v>
      </c>
      <c r="B337" s="78"/>
      <c r="C337" s="48"/>
      <c r="D337" s="48"/>
      <c r="E337" s="130" t="str">
        <f t="shared" si="8"/>
        <v/>
      </c>
      <c r="F337" s="130" t="str">
        <f>IF(OR(ISBLANK(B337),ISBLANK(D337))=FALSE,VLOOKUP($B$7&amp;"/"&amp;$J$7,EMT!$A$4:$C$9,3,FALSE),"")</f>
        <v/>
      </c>
      <c r="G337" s="130" t="str">
        <f t="shared" si="9"/>
        <v/>
      </c>
      <c r="H337" s="48"/>
      <c r="I337" s="103"/>
      <c r="J337" s="48"/>
      <c r="K337" s="75"/>
    </row>
    <row r="338" spans="1:11" x14ac:dyDescent="0.25">
      <c r="A338" s="43">
        <v>321</v>
      </c>
      <c r="B338" s="78"/>
      <c r="C338" s="48"/>
      <c r="D338" s="48"/>
      <c r="E338" s="130" t="str">
        <f t="shared" ref="E338:E401" si="10">IF(OR(ISBLANK(B338),ISBLANK(C338),ISBLANK(D338)) = FALSE,D338-$J$7,"")</f>
        <v/>
      </c>
      <c r="F338" s="130" t="str">
        <f>IF(OR(ISBLANK(B338),ISBLANK(D338))=FALSE,VLOOKUP($B$7&amp;"/"&amp;$J$7,EMT!$A$4:$C$9,3,FALSE),"")</f>
        <v/>
      </c>
      <c r="G338" s="130" t="str">
        <f t="shared" si="9"/>
        <v/>
      </c>
      <c r="H338" s="48"/>
      <c r="I338" s="103"/>
      <c r="J338" s="48"/>
      <c r="K338" s="75"/>
    </row>
    <row r="339" spans="1:11" x14ac:dyDescent="0.25">
      <c r="A339" s="43">
        <v>322</v>
      </c>
      <c r="B339" s="78"/>
      <c r="C339" s="48"/>
      <c r="D339" s="48"/>
      <c r="E339" s="130" t="str">
        <f t="shared" si="10"/>
        <v/>
      </c>
      <c r="F339" s="130" t="str">
        <f>IF(OR(ISBLANK(B339),ISBLANK(D339))=FALSE,VLOOKUP($B$7&amp;"/"&amp;$J$7,EMT!$A$4:$C$9,3,FALSE),"")</f>
        <v/>
      </c>
      <c r="G339" s="130" t="str">
        <f t="shared" ref="G339:G402" si="11">IF(F339="","",-F339)</f>
        <v/>
      </c>
      <c r="H339" s="48"/>
      <c r="I339" s="103"/>
      <c r="J339" s="48"/>
      <c r="K339" s="75"/>
    </row>
    <row r="340" spans="1:11" x14ac:dyDescent="0.25">
      <c r="A340" s="43">
        <v>323</v>
      </c>
      <c r="B340" s="78"/>
      <c r="C340" s="48"/>
      <c r="D340" s="48"/>
      <c r="E340" s="130" t="str">
        <f t="shared" si="10"/>
        <v/>
      </c>
      <c r="F340" s="130" t="str">
        <f>IF(OR(ISBLANK(B340),ISBLANK(D340))=FALSE,VLOOKUP($B$7&amp;"/"&amp;$J$7,EMT!$A$4:$C$9,3,FALSE),"")</f>
        <v/>
      </c>
      <c r="G340" s="130" t="str">
        <f t="shared" si="11"/>
        <v/>
      </c>
      <c r="H340" s="48"/>
      <c r="I340" s="103"/>
      <c r="J340" s="48"/>
      <c r="K340" s="75"/>
    </row>
    <row r="341" spans="1:11" x14ac:dyDescent="0.25">
      <c r="A341" s="43">
        <v>324</v>
      </c>
      <c r="B341" s="78"/>
      <c r="C341" s="48"/>
      <c r="D341" s="48"/>
      <c r="E341" s="130" t="str">
        <f t="shared" si="10"/>
        <v/>
      </c>
      <c r="F341" s="130" t="str">
        <f>IF(OR(ISBLANK(B341),ISBLANK(D341))=FALSE,VLOOKUP($B$7&amp;"/"&amp;$J$7,EMT!$A$4:$C$9,3,FALSE),"")</f>
        <v/>
      </c>
      <c r="G341" s="130" t="str">
        <f t="shared" si="11"/>
        <v/>
      </c>
      <c r="H341" s="48"/>
      <c r="I341" s="103"/>
      <c r="J341" s="48"/>
      <c r="K341" s="75"/>
    </row>
    <row r="342" spans="1:11" x14ac:dyDescent="0.25">
      <c r="A342" s="43">
        <v>325</v>
      </c>
      <c r="B342" s="78"/>
      <c r="C342" s="48"/>
      <c r="D342" s="48"/>
      <c r="E342" s="130" t="str">
        <f t="shared" si="10"/>
        <v/>
      </c>
      <c r="F342" s="130" t="str">
        <f>IF(OR(ISBLANK(B342),ISBLANK(D342))=FALSE,VLOOKUP($B$7&amp;"/"&amp;$J$7,EMT!$A$4:$C$9,3,FALSE),"")</f>
        <v/>
      </c>
      <c r="G342" s="130" t="str">
        <f t="shared" si="11"/>
        <v/>
      </c>
      <c r="H342" s="48"/>
      <c r="I342" s="103"/>
      <c r="J342" s="48"/>
      <c r="K342" s="75"/>
    </row>
    <row r="343" spans="1:11" x14ac:dyDescent="0.25">
      <c r="A343" s="43">
        <v>326</v>
      </c>
      <c r="B343" s="78"/>
      <c r="C343" s="48"/>
      <c r="D343" s="48"/>
      <c r="E343" s="130" t="str">
        <f t="shared" si="10"/>
        <v/>
      </c>
      <c r="F343" s="130" t="str">
        <f>IF(OR(ISBLANK(B343),ISBLANK(D343))=FALSE,VLOOKUP($B$7&amp;"/"&amp;$J$7,EMT!$A$4:$C$9,3,FALSE),"")</f>
        <v/>
      </c>
      <c r="G343" s="130" t="str">
        <f t="shared" si="11"/>
        <v/>
      </c>
      <c r="H343" s="48"/>
      <c r="I343" s="103"/>
      <c r="J343" s="48"/>
      <c r="K343" s="75"/>
    </row>
    <row r="344" spans="1:11" x14ac:dyDescent="0.25">
      <c r="A344" s="43">
        <v>327</v>
      </c>
      <c r="B344" s="78"/>
      <c r="C344" s="48"/>
      <c r="D344" s="48"/>
      <c r="E344" s="130" t="str">
        <f t="shared" si="10"/>
        <v/>
      </c>
      <c r="F344" s="130" t="str">
        <f>IF(OR(ISBLANK(B344),ISBLANK(D344))=FALSE,VLOOKUP($B$7&amp;"/"&amp;$J$7,EMT!$A$4:$C$9,3,FALSE),"")</f>
        <v/>
      </c>
      <c r="G344" s="130" t="str">
        <f t="shared" si="11"/>
        <v/>
      </c>
      <c r="H344" s="48"/>
      <c r="I344" s="103"/>
      <c r="J344" s="48"/>
      <c r="K344" s="75"/>
    </row>
    <row r="345" spans="1:11" x14ac:dyDescent="0.25">
      <c r="A345" s="43">
        <v>328</v>
      </c>
      <c r="B345" s="78"/>
      <c r="C345" s="48"/>
      <c r="D345" s="48"/>
      <c r="E345" s="130" t="str">
        <f t="shared" si="10"/>
        <v/>
      </c>
      <c r="F345" s="130" t="str">
        <f>IF(OR(ISBLANK(B345),ISBLANK(D345))=FALSE,VLOOKUP($B$7&amp;"/"&amp;$J$7,EMT!$A$4:$C$9,3,FALSE),"")</f>
        <v/>
      </c>
      <c r="G345" s="130" t="str">
        <f t="shared" si="11"/>
        <v/>
      </c>
      <c r="H345" s="48"/>
      <c r="I345" s="103"/>
      <c r="J345" s="48"/>
      <c r="K345" s="75"/>
    </row>
    <row r="346" spans="1:11" x14ac:dyDescent="0.25">
      <c r="A346" s="43">
        <v>329</v>
      </c>
      <c r="B346" s="78"/>
      <c r="C346" s="48"/>
      <c r="D346" s="48"/>
      <c r="E346" s="130" t="str">
        <f t="shared" si="10"/>
        <v/>
      </c>
      <c r="F346" s="130" t="str">
        <f>IF(OR(ISBLANK(B346),ISBLANK(D346))=FALSE,VLOOKUP($B$7&amp;"/"&amp;$J$7,EMT!$A$4:$C$9,3,FALSE),"")</f>
        <v/>
      </c>
      <c r="G346" s="130" t="str">
        <f t="shared" si="11"/>
        <v/>
      </c>
      <c r="H346" s="48"/>
      <c r="I346" s="103"/>
      <c r="J346" s="48"/>
      <c r="K346" s="75"/>
    </row>
    <row r="347" spans="1:11" x14ac:dyDescent="0.25">
      <c r="A347" s="43">
        <v>330</v>
      </c>
      <c r="B347" s="78"/>
      <c r="C347" s="48"/>
      <c r="D347" s="48"/>
      <c r="E347" s="130" t="str">
        <f t="shared" si="10"/>
        <v/>
      </c>
      <c r="F347" s="130" t="str">
        <f>IF(OR(ISBLANK(B347),ISBLANK(D347))=FALSE,VLOOKUP($B$7&amp;"/"&amp;$J$7,EMT!$A$4:$C$9,3,FALSE),"")</f>
        <v/>
      </c>
      <c r="G347" s="130" t="str">
        <f t="shared" si="11"/>
        <v/>
      </c>
      <c r="H347" s="48"/>
      <c r="I347" s="103"/>
      <c r="J347" s="48"/>
      <c r="K347" s="75"/>
    </row>
    <row r="348" spans="1:11" x14ac:dyDescent="0.25">
      <c r="A348" s="43">
        <v>331</v>
      </c>
      <c r="B348" s="78"/>
      <c r="C348" s="48"/>
      <c r="D348" s="48"/>
      <c r="E348" s="130" t="str">
        <f t="shared" si="10"/>
        <v/>
      </c>
      <c r="F348" s="130" t="str">
        <f>IF(OR(ISBLANK(B348),ISBLANK(D348))=FALSE,VLOOKUP($B$7&amp;"/"&amp;$J$7,EMT!$A$4:$C$9,3,FALSE),"")</f>
        <v/>
      </c>
      <c r="G348" s="130" t="str">
        <f t="shared" si="11"/>
        <v/>
      </c>
      <c r="H348" s="48"/>
      <c r="I348" s="103"/>
      <c r="J348" s="48"/>
      <c r="K348" s="75"/>
    </row>
    <row r="349" spans="1:11" x14ac:dyDescent="0.25">
      <c r="A349" s="43">
        <v>332</v>
      </c>
      <c r="B349" s="78"/>
      <c r="C349" s="48"/>
      <c r="D349" s="48"/>
      <c r="E349" s="130" t="str">
        <f t="shared" si="10"/>
        <v/>
      </c>
      <c r="F349" s="130" t="str">
        <f>IF(OR(ISBLANK(B349),ISBLANK(D349))=FALSE,VLOOKUP($B$7&amp;"/"&amp;$J$7,EMT!$A$4:$C$9,3,FALSE),"")</f>
        <v/>
      </c>
      <c r="G349" s="130" t="str">
        <f t="shared" si="11"/>
        <v/>
      </c>
      <c r="H349" s="48"/>
      <c r="I349" s="103"/>
      <c r="J349" s="48"/>
      <c r="K349" s="75"/>
    </row>
    <row r="350" spans="1:11" x14ac:dyDescent="0.25">
      <c r="A350" s="43">
        <v>333</v>
      </c>
      <c r="B350" s="78"/>
      <c r="C350" s="48"/>
      <c r="D350" s="48"/>
      <c r="E350" s="130" t="str">
        <f t="shared" si="10"/>
        <v/>
      </c>
      <c r="F350" s="130" t="str">
        <f>IF(OR(ISBLANK(B350),ISBLANK(D350))=FALSE,VLOOKUP($B$7&amp;"/"&amp;$J$7,EMT!$A$4:$C$9,3,FALSE),"")</f>
        <v/>
      </c>
      <c r="G350" s="130" t="str">
        <f t="shared" si="11"/>
        <v/>
      </c>
      <c r="H350" s="48"/>
      <c r="I350" s="103"/>
      <c r="J350" s="48"/>
      <c r="K350" s="75"/>
    </row>
    <row r="351" spans="1:11" x14ac:dyDescent="0.25">
      <c r="A351" s="43">
        <v>334</v>
      </c>
      <c r="B351" s="78"/>
      <c r="C351" s="48"/>
      <c r="D351" s="48"/>
      <c r="E351" s="130" t="str">
        <f t="shared" si="10"/>
        <v/>
      </c>
      <c r="F351" s="130" t="str">
        <f>IF(OR(ISBLANK(B351),ISBLANK(D351))=FALSE,VLOOKUP($B$7&amp;"/"&amp;$J$7,EMT!$A$4:$C$9,3,FALSE),"")</f>
        <v/>
      </c>
      <c r="G351" s="130" t="str">
        <f t="shared" si="11"/>
        <v/>
      </c>
      <c r="H351" s="48"/>
      <c r="I351" s="103"/>
      <c r="J351" s="48"/>
      <c r="K351" s="75"/>
    </row>
    <row r="352" spans="1:11" x14ac:dyDescent="0.25">
      <c r="A352" s="43">
        <v>335</v>
      </c>
      <c r="B352" s="78"/>
      <c r="C352" s="48"/>
      <c r="D352" s="48"/>
      <c r="E352" s="130" t="str">
        <f t="shared" si="10"/>
        <v/>
      </c>
      <c r="F352" s="130" t="str">
        <f>IF(OR(ISBLANK(B352),ISBLANK(D352))=FALSE,VLOOKUP($B$7&amp;"/"&amp;$J$7,EMT!$A$4:$C$9,3,FALSE),"")</f>
        <v/>
      </c>
      <c r="G352" s="130" t="str">
        <f t="shared" si="11"/>
        <v/>
      </c>
      <c r="H352" s="48"/>
      <c r="I352" s="103"/>
      <c r="J352" s="48"/>
      <c r="K352" s="75"/>
    </row>
    <row r="353" spans="1:11" x14ac:dyDescent="0.25">
      <c r="A353" s="43">
        <v>336</v>
      </c>
      <c r="B353" s="78"/>
      <c r="C353" s="48"/>
      <c r="D353" s="48"/>
      <c r="E353" s="130" t="str">
        <f t="shared" si="10"/>
        <v/>
      </c>
      <c r="F353" s="130" t="str">
        <f>IF(OR(ISBLANK(B353),ISBLANK(D353))=FALSE,VLOOKUP($B$7&amp;"/"&amp;$J$7,EMT!$A$4:$C$9,3,FALSE),"")</f>
        <v/>
      </c>
      <c r="G353" s="130" t="str">
        <f t="shared" si="11"/>
        <v/>
      </c>
      <c r="H353" s="48"/>
      <c r="I353" s="103"/>
      <c r="J353" s="48"/>
      <c r="K353" s="75"/>
    </row>
    <row r="354" spans="1:11" x14ac:dyDescent="0.25">
      <c r="A354" s="43">
        <v>337</v>
      </c>
      <c r="B354" s="78"/>
      <c r="C354" s="48"/>
      <c r="D354" s="48"/>
      <c r="E354" s="130" t="str">
        <f t="shared" si="10"/>
        <v/>
      </c>
      <c r="F354" s="130" t="str">
        <f>IF(OR(ISBLANK(B354),ISBLANK(D354))=FALSE,VLOOKUP($B$7&amp;"/"&amp;$J$7,EMT!$A$4:$C$9,3,FALSE),"")</f>
        <v/>
      </c>
      <c r="G354" s="130" t="str">
        <f t="shared" si="11"/>
        <v/>
      </c>
      <c r="H354" s="48"/>
      <c r="I354" s="103"/>
      <c r="J354" s="48"/>
      <c r="K354" s="75"/>
    </row>
    <row r="355" spans="1:11" x14ac:dyDescent="0.25">
      <c r="A355" s="43">
        <v>338</v>
      </c>
      <c r="B355" s="78"/>
      <c r="C355" s="48"/>
      <c r="D355" s="48"/>
      <c r="E355" s="130" t="str">
        <f t="shared" si="10"/>
        <v/>
      </c>
      <c r="F355" s="130" t="str">
        <f>IF(OR(ISBLANK(B355),ISBLANK(D355))=FALSE,VLOOKUP($B$7&amp;"/"&amp;$J$7,EMT!$A$4:$C$9,3,FALSE),"")</f>
        <v/>
      </c>
      <c r="G355" s="130" t="str">
        <f t="shared" si="11"/>
        <v/>
      </c>
      <c r="H355" s="48"/>
      <c r="I355" s="103"/>
      <c r="J355" s="48"/>
      <c r="K355" s="75"/>
    </row>
    <row r="356" spans="1:11" x14ac:dyDescent="0.25">
      <c r="A356" s="43">
        <v>339</v>
      </c>
      <c r="B356" s="78"/>
      <c r="C356" s="48"/>
      <c r="D356" s="48"/>
      <c r="E356" s="130" t="str">
        <f t="shared" si="10"/>
        <v/>
      </c>
      <c r="F356" s="130" t="str">
        <f>IF(OR(ISBLANK(B356),ISBLANK(D356))=FALSE,VLOOKUP($B$7&amp;"/"&amp;$J$7,EMT!$A$4:$C$9,3,FALSE),"")</f>
        <v/>
      </c>
      <c r="G356" s="130" t="str">
        <f t="shared" si="11"/>
        <v/>
      </c>
      <c r="H356" s="48"/>
      <c r="I356" s="103"/>
      <c r="J356" s="48"/>
      <c r="K356" s="75"/>
    </row>
    <row r="357" spans="1:11" x14ac:dyDescent="0.25">
      <c r="A357" s="43">
        <v>340</v>
      </c>
      <c r="B357" s="78"/>
      <c r="C357" s="48"/>
      <c r="D357" s="48"/>
      <c r="E357" s="130" t="str">
        <f t="shared" si="10"/>
        <v/>
      </c>
      <c r="F357" s="130" t="str">
        <f>IF(OR(ISBLANK(B357),ISBLANK(D357))=FALSE,VLOOKUP($B$7&amp;"/"&amp;$J$7,EMT!$A$4:$C$9,3,FALSE),"")</f>
        <v/>
      </c>
      <c r="G357" s="130" t="str">
        <f t="shared" si="11"/>
        <v/>
      </c>
      <c r="H357" s="48"/>
      <c r="I357" s="103"/>
      <c r="J357" s="48"/>
      <c r="K357" s="75"/>
    </row>
    <row r="358" spans="1:11" x14ac:dyDescent="0.25">
      <c r="A358" s="43">
        <v>341</v>
      </c>
      <c r="B358" s="78"/>
      <c r="C358" s="48"/>
      <c r="D358" s="48"/>
      <c r="E358" s="130" t="str">
        <f t="shared" si="10"/>
        <v/>
      </c>
      <c r="F358" s="130" t="str">
        <f>IF(OR(ISBLANK(B358),ISBLANK(D358))=FALSE,VLOOKUP($B$7&amp;"/"&amp;$J$7,EMT!$A$4:$C$9,3,FALSE),"")</f>
        <v/>
      </c>
      <c r="G358" s="130" t="str">
        <f t="shared" si="11"/>
        <v/>
      </c>
      <c r="H358" s="48"/>
      <c r="I358" s="103"/>
      <c r="J358" s="48"/>
      <c r="K358" s="75"/>
    </row>
    <row r="359" spans="1:11" x14ac:dyDescent="0.25">
      <c r="A359" s="43">
        <v>342</v>
      </c>
      <c r="B359" s="78"/>
      <c r="C359" s="48"/>
      <c r="D359" s="48"/>
      <c r="E359" s="130" t="str">
        <f t="shared" si="10"/>
        <v/>
      </c>
      <c r="F359" s="130" t="str">
        <f>IF(OR(ISBLANK(B359),ISBLANK(D359))=FALSE,VLOOKUP($B$7&amp;"/"&amp;$J$7,EMT!$A$4:$C$9,3,FALSE),"")</f>
        <v/>
      </c>
      <c r="G359" s="130" t="str">
        <f t="shared" si="11"/>
        <v/>
      </c>
      <c r="H359" s="48"/>
      <c r="I359" s="103"/>
      <c r="J359" s="48"/>
      <c r="K359" s="75"/>
    </row>
    <row r="360" spans="1:11" x14ac:dyDescent="0.25">
      <c r="A360" s="43">
        <v>343</v>
      </c>
      <c r="B360" s="78"/>
      <c r="C360" s="48"/>
      <c r="D360" s="48"/>
      <c r="E360" s="130" t="str">
        <f t="shared" si="10"/>
        <v/>
      </c>
      <c r="F360" s="130" t="str">
        <f>IF(OR(ISBLANK(B360),ISBLANK(D360))=FALSE,VLOOKUP($B$7&amp;"/"&amp;$J$7,EMT!$A$4:$C$9,3,FALSE),"")</f>
        <v/>
      </c>
      <c r="G360" s="130" t="str">
        <f t="shared" si="11"/>
        <v/>
      </c>
      <c r="H360" s="48"/>
      <c r="I360" s="103"/>
      <c r="J360" s="48"/>
      <c r="K360" s="75"/>
    </row>
    <row r="361" spans="1:11" x14ac:dyDescent="0.25">
      <c r="A361" s="43">
        <v>344</v>
      </c>
      <c r="B361" s="78"/>
      <c r="C361" s="48"/>
      <c r="D361" s="48"/>
      <c r="E361" s="130" t="str">
        <f t="shared" si="10"/>
        <v/>
      </c>
      <c r="F361" s="130" t="str">
        <f>IF(OR(ISBLANK(B361),ISBLANK(D361))=FALSE,VLOOKUP($B$7&amp;"/"&amp;$J$7,EMT!$A$4:$C$9,3,FALSE),"")</f>
        <v/>
      </c>
      <c r="G361" s="130" t="str">
        <f t="shared" si="11"/>
        <v/>
      </c>
      <c r="H361" s="48"/>
      <c r="I361" s="103"/>
      <c r="J361" s="48"/>
      <c r="K361" s="75"/>
    </row>
    <row r="362" spans="1:11" x14ac:dyDescent="0.25">
      <c r="A362" s="43">
        <v>345</v>
      </c>
      <c r="B362" s="78"/>
      <c r="C362" s="48"/>
      <c r="D362" s="48"/>
      <c r="E362" s="130" t="str">
        <f t="shared" si="10"/>
        <v/>
      </c>
      <c r="F362" s="130" t="str">
        <f>IF(OR(ISBLANK(B362),ISBLANK(D362))=FALSE,VLOOKUP($B$7&amp;"/"&amp;$J$7,EMT!$A$4:$C$9,3,FALSE),"")</f>
        <v/>
      </c>
      <c r="G362" s="130" t="str">
        <f t="shared" si="11"/>
        <v/>
      </c>
      <c r="H362" s="48"/>
      <c r="I362" s="103"/>
      <c r="J362" s="48"/>
      <c r="K362" s="75"/>
    </row>
    <row r="363" spans="1:11" x14ac:dyDescent="0.25">
      <c r="A363" s="43">
        <v>346</v>
      </c>
      <c r="B363" s="78"/>
      <c r="C363" s="48"/>
      <c r="D363" s="48"/>
      <c r="E363" s="130" t="str">
        <f t="shared" si="10"/>
        <v/>
      </c>
      <c r="F363" s="130" t="str">
        <f>IF(OR(ISBLANK(B363),ISBLANK(D363))=FALSE,VLOOKUP($B$7&amp;"/"&amp;$J$7,EMT!$A$4:$C$9,3,FALSE),"")</f>
        <v/>
      </c>
      <c r="G363" s="130" t="str">
        <f t="shared" si="11"/>
        <v/>
      </c>
      <c r="H363" s="48"/>
      <c r="I363" s="103"/>
      <c r="J363" s="48"/>
      <c r="K363" s="75"/>
    </row>
    <row r="364" spans="1:11" x14ac:dyDescent="0.25">
      <c r="A364" s="43">
        <v>347</v>
      </c>
      <c r="B364" s="78"/>
      <c r="C364" s="48"/>
      <c r="D364" s="48"/>
      <c r="E364" s="130" t="str">
        <f t="shared" si="10"/>
        <v/>
      </c>
      <c r="F364" s="130" t="str">
        <f>IF(OR(ISBLANK(B364),ISBLANK(D364))=FALSE,VLOOKUP($B$7&amp;"/"&amp;$J$7,EMT!$A$4:$C$9,3,FALSE),"")</f>
        <v/>
      </c>
      <c r="G364" s="130" t="str">
        <f t="shared" si="11"/>
        <v/>
      </c>
      <c r="H364" s="48"/>
      <c r="I364" s="103"/>
      <c r="J364" s="48"/>
      <c r="K364" s="75"/>
    </row>
    <row r="365" spans="1:11" x14ac:dyDescent="0.25">
      <c r="A365" s="43">
        <v>348</v>
      </c>
      <c r="B365" s="78"/>
      <c r="C365" s="48"/>
      <c r="D365" s="48"/>
      <c r="E365" s="130" t="str">
        <f t="shared" si="10"/>
        <v/>
      </c>
      <c r="F365" s="130" t="str">
        <f>IF(OR(ISBLANK(B365),ISBLANK(D365))=FALSE,VLOOKUP($B$7&amp;"/"&amp;$J$7,EMT!$A$4:$C$9,3,FALSE),"")</f>
        <v/>
      </c>
      <c r="G365" s="130" t="str">
        <f t="shared" si="11"/>
        <v/>
      </c>
      <c r="H365" s="48"/>
      <c r="I365" s="103"/>
      <c r="J365" s="48"/>
      <c r="K365" s="75"/>
    </row>
    <row r="366" spans="1:11" x14ac:dyDescent="0.25">
      <c r="A366" s="43">
        <v>349</v>
      </c>
      <c r="B366" s="78"/>
      <c r="C366" s="48"/>
      <c r="D366" s="48"/>
      <c r="E366" s="130" t="str">
        <f t="shared" si="10"/>
        <v/>
      </c>
      <c r="F366" s="130" t="str">
        <f>IF(OR(ISBLANK(B366),ISBLANK(D366))=FALSE,VLOOKUP($B$7&amp;"/"&amp;$J$7,EMT!$A$4:$C$9,3,FALSE),"")</f>
        <v/>
      </c>
      <c r="G366" s="130" t="str">
        <f t="shared" si="11"/>
        <v/>
      </c>
      <c r="H366" s="48"/>
      <c r="I366" s="103"/>
      <c r="J366" s="48"/>
      <c r="K366" s="75"/>
    </row>
    <row r="367" spans="1:11" x14ac:dyDescent="0.25">
      <c r="A367" s="43">
        <v>350</v>
      </c>
      <c r="B367" s="78"/>
      <c r="C367" s="48"/>
      <c r="D367" s="48"/>
      <c r="E367" s="130" t="str">
        <f t="shared" si="10"/>
        <v/>
      </c>
      <c r="F367" s="130" t="str">
        <f>IF(OR(ISBLANK(B367),ISBLANK(D367))=FALSE,VLOOKUP($B$7&amp;"/"&amp;$J$7,EMT!$A$4:$C$9,3,FALSE),"")</f>
        <v/>
      </c>
      <c r="G367" s="130" t="str">
        <f t="shared" si="11"/>
        <v/>
      </c>
      <c r="H367" s="48"/>
      <c r="I367" s="103"/>
      <c r="J367" s="48"/>
      <c r="K367" s="75"/>
    </row>
    <row r="368" spans="1:11" x14ac:dyDescent="0.25">
      <c r="A368" s="43">
        <v>351</v>
      </c>
      <c r="B368" s="78"/>
      <c r="C368" s="48"/>
      <c r="D368" s="48"/>
      <c r="E368" s="130" t="str">
        <f t="shared" si="10"/>
        <v/>
      </c>
      <c r="F368" s="130" t="str">
        <f>IF(OR(ISBLANK(B368),ISBLANK(D368))=FALSE,VLOOKUP($B$7&amp;"/"&amp;$J$7,EMT!$A$4:$C$9,3,FALSE),"")</f>
        <v/>
      </c>
      <c r="G368" s="130" t="str">
        <f t="shared" si="11"/>
        <v/>
      </c>
      <c r="H368" s="48"/>
      <c r="I368" s="103"/>
      <c r="J368" s="48"/>
      <c r="K368" s="75"/>
    </row>
    <row r="369" spans="1:11" x14ac:dyDescent="0.25">
      <c r="A369" s="43">
        <v>352</v>
      </c>
      <c r="B369" s="78"/>
      <c r="C369" s="48"/>
      <c r="D369" s="48"/>
      <c r="E369" s="130" t="str">
        <f t="shared" si="10"/>
        <v/>
      </c>
      <c r="F369" s="130" t="str">
        <f>IF(OR(ISBLANK(B369),ISBLANK(D369))=FALSE,VLOOKUP($B$7&amp;"/"&amp;$J$7,EMT!$A$4:$C$9,3,FALSE),"")</f>
        <v/>
      </c>
      <c r="G369" s="130" t="str">
        <f t="shared" si="11"/>
        <v/>
      </c>
      <c r="H369" s="48"/>
      <c r="I369" s="103"/>
      <c r="J369" s="48"/>
      <c r="K369" s="75"/>
    </row>
    <row r="370" spans="1:11" x14ac:dyDescent="0.25">
      <c r="A370" s="43">
        <v>353</v>
      </c>
      <c r="B370" s="78"/>
      <c r="C370" s="48"/>
      <c r="D370" s="48"/>
      <c r="E370" s="130" t="str">
        <f t="shared" si="10"/>
        <v/>
      </c>
      <c r="F370" s="130" t="str">
        <f>IF(OR(ISBLANK(B370),ISBLANK(D370))=FALSE,VLOOKUP($B$7&amp;"/"&amp;$J$7,EMT!$A$4:$C$9,3,FALSE),"")</f>
        <v/>
      </c>
      <c r="G370" s="130" t="str">
        <f t="shared" si="11"/>
        <v/>
      </c>
      <c r="H370" s="48"/>
      <c r="I370" s="103"/>
      <c r="J370" s="48"/>
      <c r="K370" s="75"/>
    </row>
    <row r="371" spans="1:11" x14ac:dyDescent="0.25">
      <c r="A371" s="43">
        <v>354</v>
      </c>
      <c r="B371" s="78"/>
      <c r="C371" s="48"/>
      <c r="D371" s="48"/>
      <c r="E371" s="130" t="str">
        <f t="shared" si="10"/>
        <v/>
      </c>
      <c r="F371" s="130" t="str">
        <f>IF(OR(ISBLANK(B371),ISBLANK(D371))=FALSE,VLOOKUP($B$7&amp;"/"&amp;$J$7,EMT!$A$4:$C$9,3,FALSE),"")</f>
        <v/>
      </c>
      <c r="G371" s="130" t="str">
        <f t="shared" si="11"/>
        <v/>
      </c>
      <c r="H371" s="48"/>
      <c r="I371" s="103"/>
      <c r="J371" s="48"/>
      <c r="K371" s="75"/>
    </row>
    <row r="372" spans="1:11" x14ac:dyDescent="0.25">
      <c r="A372" s="43">
        <v>355</v>
      </c>
      <c r="B372" s="78"/>
      <c r="C372" s="48"/>
      <c r="D372" s="48"/>
      <c r="E372" s="130" t="str">
        <f t="shared" si="10"/>
        <v/>
      </c>
      <c r="F372" s="130" t="str">
        <f>IF(OR(ISBLANK(B372),ISBLANK(D372))=FALSE,VLOOKUP($B$7&amp;"/"&amp;$J$7,EMT!$A$4:$C$9,3,FALSE),"")</f>
        <v/>
      </c>
      <c r="G372" s="130" t="str">
        <f t="shared" si="11"/>
        <v/>
      </c>
      <c r="H372" s="48"/>
      <c r="I372" s="103"/>
      <c r="J372" s="48"/>
      <c r="K372" s="75"/>
    </row>
    <row r="373" spans="1:11" x14ac:dyDescent="0.25">
      <c r="A373" s="43">
        <v>356</v>
      </c>
      <c r="B373" s="78"/>
      <c r="C373" s="48"/>
      <c r="D373" s="48"/>
      <c r="E373" s="130" t="str">
        <f t="shared" si="10"/>
        <v/>
      </c>
      <c r="F373" s="130" t="str">
        <f>IF(OR(ISBLANK(B373),ISBLANK(D373))=FALSE,VLOOKUP($B$7&amp;"/"&amp;$J$7,EMT!$A$4:$C$9,3,FALSE),"")</f>
        <v/>
      </c>
      <c r="G373" s="130" t="str">
        <f t="shared" si="11"/>
        <v/>
      </c>
      <c r="H373" s="48"/>
      <c r="I373" s="103"/>
      <c r="J373" s="48"/>
      <c r="K373" s="75"/>
    </row>
    <row r="374" spans="1:11" x14ac:dyDescent="0.25">
      <c r="A374" s="43">
        <v>357</v>
      </c>
      <c r="B374" s="78"/>
      <c r="C374" s="48"/>
      <c r="D374" s="48"/>
      <c r="E374" s="130" t="str">
        <f t="shared" si="10"/>
        <v/>
      </c>
      <c r="F374" s="130" t="str">
        <f>IF(OR(ISBLANK(B374),ISBLANK(D374))=FALSE,VLOOKUP($B$7&amp;"/"&amp;$J$7,EMT!$A$4:$C$9,3,FALSE),"")</f>
        <v/>
      </c>
      <c r="G374" s="130" t="str">
        <f t="shared" si="11"/>
        <v/>
      </c>
      <c r="H374" s="48"/>
      <c r="I374" s="103"/>
      <c r="J374" s="48"/>
      <c r="K374" s="75"/>
    </row>
    <row r="375" spans="1:11" x14ac:dyDescent="0.25">
      <c r="A375" s="43">
        <v>358</v>
      </c>
      <c r="B375" s="78"/>
      <c r="C375" s="48"/>
      <c r="D375" s="48"/>
      <c r="E375" s="130" t="str">
        <f t="shared" si="10"/>
        <v/>
      </c>
      <c r="F375" s="130" t="str">
        <f>IF(OR(ISBLANK(B375),ISBLANK(D375))=FALSE,VLOOKUP($B$7&amp;"/"&amp;$J$7,EMT!$A$4:$C$9,3,FALSE),"")</f>
        <v/>
      </c>
      <c r="G375" s="130" t="str">
        <f t="shared" si="11"/>
        <v/>
      </c>
      <c r="H375" s="48"/>
      <c r="I375" s="103"/>
      <c r="J375" s="48"/>
      <c r="K375" s="75"/>
    </row>
    <row r="376" spans="1:11" x14ac:dyDescent="0.25">
      <c r="A376" s="43">
        <v>359</v>
      </c>
      <c r="B376" s="78"/>
      <c r="C376" s="48"/>
      <c r="D376" s="48"/>
      <c r="E376" s="130" t="str">
        <f t="shared" si="10"/>
        <v/>
      </c>
      <c r="F376" s="130" t="str">
        <f>IF(OR(ISBLANK(B376),ISBLANK(D376))=FALSE,VLOOKUP($B$7&amp;"/"&amp;$J$7,EMT!$A$4:$C$9,3,FALSE),"")</f>
        <v/>
      </c>
      <c r="G376" s="130" t="str">
        <f t="shared" si="11"/>
        <v/>
      </c>
      <c r="H376" s="48"/>
      <c r="I376" s="103"/>
      <c r="J376" s="48"/>
      <c r="K376" s="75"/>
    </row>
    <row r="377" spans="1:11" x14ac:dyDescent="0.25">
      <c r="A377" s="43">
        <v>360</v>
      </c>
      <c r="B377" s="78"/>
      <c r="C377" s="48"/>
      <c r="D377" s="48"/>
      <c r="E377" s="130" t="str">
        <f t="shared" si="10"/>
        <v/>
      </c>
      <c r="F377" s="130" t="str">
        <f>IF(OR(ISBLANK(B377),ISBLANK(D377))=FALSE,VLOOKUP($B$7&amp;"/"&amp;$J$7,EMT!$A$4:$C$9,3,FALSE),"")</f>
        <v/>
      </c>
      <c r="G377" s="130" t="str">
        <f t="shared" si="11"/>
        <v/>
      </c>
      <c r="H377" s="48"/>
      <c r="I377" s="103"/>
      <c r="J377" s="48"/>
      <c r="K377" s="75"/>
    </row>
    <row r="378" spans="1:11" x14ac:dyDescent="0.25">
      <c r="A378" s="43">
        <v>361</v>
      </c>
      <c r="B378" s="78"/>
      <c r="C378" s="48"/>
      <c r="D378" s="48"/>
      <c r="E378" s="130" t="str">
        <f t="shared" si="10"/>
        <v/>
      </c>
      <c r="F378" s="130" t="str">
        <f>IF(OR(ISBLANK(B378),ISBLANK(D378))=FALSE,VLOOKUP($B$7&amp;"/"&amp;$J$7,EMT!$A$4:$C$9,3,FALSE),"")</f>
        <v/>
      </c>
      <c r="G378" s="130" t="str">
        <f t="shared" si="11"/>
        <v/>
      </c>
      <c r="H378" s="48"/>
      <c r="I378" s="103"/>
      <c r="J378" s="48"/>
      <c r="K378" s="75"/>
    </row>
    <row r="379" spans="1:11" x14ac:dyDescent="0.25">
      <c r="A379" s="43">
        <v>362</v>
      </c>
      <c r="B379" s="78"/>
      <c r="C379" s="48"/>
      <c r="D379" s="48"/>
      <c r="E379" s="130" t="str">
        <f t="shared" si="10"/>
        <v/>
      </c>
      <c r="F379" s="130" t="str">
        <f>IF(OR(ISBLANK(B379),ISBLANK(D379))=FALSE,VLOOKUP($B$7&amp;"/"&amp;$J$7,EMT!$A$4:$C$9,3,FALSE),"")</f>
        <v/>
      </c>
      <c r="G379" s="130" t="str">
        <f t="shared" si="11"/>
        <v/>
      </c>
      <c r="H379" s="48"/>
      <c r="I379" s="103"/>
      <c r="J379" s="48"/>
      <c r="K379" s="75"/>
    </row>
    <row r="380" spans="1:11" x14ac:dyDescent="0.25">
      <c r="A380" s="43">
        <v>363</v>
      </c>
      <c r="B380" s="78"/>
      <c r="C380" s="48"/>
      <c r="D380" s="48"/>
      <c r="E380" s="130" t="str">
        <f t="shared" si="10"/>
        <v/>
      </c>
      <c r="F380" s="130" t="str">
        <f>IF(OR(ISBLANK(B380),ISBLANK(D380))=FALSE,VLOOKUP($B$7&amp;"/"&amp;$J$7,EMT!$A$4:$C$9,3,FALSE),"")</f>
        <v/>
      </c>
      <c r="G380" s="130" t="str">
        <f t="shared" si="11"/>
        <v/>
      </c>
      <c r="H380" s="48"/>
      <c r="I380" s="103"/>
      <c r="J380" s="48"/>
      <c r="K380" s="75"/>
    </row>
    <row r="381" spans="1:11" x14ac:dyDescent="0.25">
      <c r="A381" s="43">
        <v>364</v>
      </c>
      <c r="B381" s="78"/>
      <c r="C381" s="48"/>
      <c r="D381" s="48"/>
      <c r="E381" s="130" t="str">
        <f t="shared" si="10"/>
        <v/>
      </c>
      <c r="F381" s="130" t="str">
        <f>IF(OR(ISBLANK(B381),ISBLANK(D381))=FALSE,VLOOKUP($B$7&amp;"/"&amp;$J$7,EMT!$A$4:$C$9,3,FALSE),"")</f>
        <v/>
      </c>
      <c r="G381" s="130" t="str">
        <f t="shared" si="11"/>
        <v/>
      </c>
      <c r="H381" s="48"/>
      <c r="I381" s="103"/>
      <c r="J381" s="48"/>
      <c r="K381" s="75"/>
    </row>
    <row r="382" spans="1:11" x14ac:dyDescent="0.25">
      <c r="A382" s="43">
        <v>365</v>
      </c>
      <c r="B382" s="78"/>
      <c r="C382" s="48"/>
      <c r="D382" s="48"/>
      <c r="E382" s="130" t="str">
        <f t="shared" si="10"/>
        <v/>
      </c>
      <c r="F382" s="130" t="str">
        <f>IF(OR(ISBLANK(B382),ISBLANK(D382))=FALSE,VLOOKUP($B$7&amp;"/"&amp;$J$7,EMT!$A$4:$C$9,3,FALSE),"")</f>
        <v/>
      </c>
      <c r="G382" s="130" t="str">
        <f t="shared" si="11"/>
        <v/>
      </c>
      <c r="H382" s="48"/>
      <c r="I382" s="103"/>
      <c r="J382" s="48"/>
      <c r="K382" s="75"/>
    </row>
    <row r="383" spans="1:11" x14ac:dyDescent="0.25">
      <c r="A383" s="43">
        <v>366</v>
      </c>
      <c r="B383" s="78"/>
      <c r="C383" s="48"/>
      <c r="D383" s="48"/>
      <c r="E383" s="130" t="str">
        <f t="shared" si="10"/>
        <v/>
      </c>
      <c r="F383" s="130" t="str">
        <f>IF(OR(ISBLANK(B383),ISBLANK(D383))=FALSE,VLOOKUP($B$7&amp;"/"&amp;$J$7,EMT!$A$4:$C$9,3,FALSE),"")</f>
        <v/>
      </c>
      <c r="G383" s="130" t="str">
        <f t="shared" si="11"/>
        <v/>
      </c>
      <c r="H383" s="48"/>
      <c r="I383" s="103"/>
      <c r="J383" s="48"/>
      <c r="K383" s="75"/>
    </row>
    <row r="384" spans="1:11" x14ac:dyDescent="0.25">
      <c r="A384" s="43">
        <v>367</v>
      </c>
      <c r="B384" s="78"/>
      <c r="C384" s="48"/>
      <c r="D384" s="48"/>
      <c r="E384" s="130" t="str">
        <f t="shared" si="10"/>
        <v/>
      </c>
      <c r="F384" s="130" t="str">
        <f>IF(OR(ISBLANK(B384),ISBLANK(D384))=FALSE,VLOOKUP($B$7&amp;"/"&amp;$J$7,EMT!$A$4:$C$9,3,FALSE),"")</f>
        <v/>
      </c>
      <c r="G384" s="130" t="str">
        <f t="shared" si="11"/>
        <v/>
      </c>
      <c r="H384" s="48"/>
      <c r="I384" s="103"/>
      <c r="J384" s="48"/>
      <c r="K384" s="75"/>
    </row>
    <row r="385" spans="1:11" x14ac:dyDescent="0.25">
      <c r="A385" s="43">
        <v>368</v>
      </c>
      <c r="B385" s="78"/>
      <c r="C385" s="48"/>
      <c r="D385" s="48"/>
      <c r="E385" s="130" t="str">
        <f t="shared" si="10"/>
        <v/>
      </c>
      <c r="F385" s="130" t="str">
        <f>IF(OR(ISBLANK(B385),ISBLANK(D385))=FALSE,VLOOKUP($B$7&amp;"/"&amp;$J$7,EMT!$A$4:$C$9,3,FALSE),"")</f>
        <v/>
      </c>
      <c r="G385" s="130" t="str">
        <f t="shared" si="11"/>
        <v/>
      </c>
      <c r="H385" s="48"/>
      <c r="I385" s="103"/>
      <c r="J385" s="48"/>
      <c r="K385" s="75"/>
    </row>
    <row r="386" spans="1:11" x14ac:dyDescent="0.25">
      <c r="A386" s="43">
        <v>369</v>
      </c>
      <c r="B386" s="78"/>
      <c r="C386" s="48"/>
      <c r="D386" s="48"/>
      <c r="E386" s="130" t="str">
        <f t="shared" si="10"/>
        <v/>
      </c>
      <c r="F386" s="130" t="str">
        <f>IF(OR(ISBLANK(B386),ISBLANK(D386))=FALSE,VLOOKUP($B$7&amp;"/"&amp;$J$7,EMT!$A$4:$C$9,3,FALSE),"")</f>
        <v/>
      </c>
      <c r="G386" s="130" t="str">
        <f t="shared" si="11"/>
        <v/>
      </c>
      <c r="H386" s="48"/>
      <c r="I386" s="103"/>
      <c r="J386" s="48"/>
      <c r="K386" s="75"/>
    </row>
    <row r="387" spans="1:11" x14ac:dyDescent="0.25">
      <c r="A387" s="43">
        <v>370</v>
      </c>
      <c r="B387" s="78"/>
      <c r="C387" s="48"/>
      <c r="D387" s="48"/>
      <c r="E387" s="130" t="str">
        <f t="shared" si="10"/>
        <v/>
      </c>
      <c r="F387" s="130" t="str">
        <f>IF(OR(ISBLANK(B387),ISBLANK(D387))=FALSE,VLOOKUP($B$7&amp;"/"&amp;$J$7,EMT!$A$4:$C$9,3,FALSE),"")</f>
        <v/>
      </c>
      <c r="G387" s="130" t="str">
        <f t="shared" si="11"/>
        <v/>
      </c>
      <c r="H387" s="48"/>
      <c r="I387" s="103"/>
      <c r="J387" s="48"/>
      <c r="K387" s="75"/>
    </row>
    <row r="388" spans="1:11" x14ac:dyDescent="0.25">
      <c r="A388" s="43">
        <v>371</v>
      </c>
      <c r="B388" s="78"/>
      <c r="C388" s="48"/>
      <c r="D388" s="48"/>
      <c r="E388" s="130" t="str">
        <f t="shared" si="10"/>
        <v/>
      </c>
      <c r="F388" s="130" t="str">
        <f>IF(OR(ISBLANK(B388),ISBLANK(D388))=FALSE,VLOOKUP($B$7&amp;"/"&amp;$J$7,EMT!$A$4:$C$9,3,FALSE),"")</f>
        <v/>
      </c>
      <c r="G388" s="130" t="str">
        <f t="shared" si="11"/>
        <v/>
      </c>
      <c r="H388" s="48"/>
      <c r="I388" s="103"/>
      <c r="J388" s="48"/>
      <c r="K388" s="75"/>
    </row>
    <row r="389" spans="1:11" x14ac:dyDescent="0.25">
      <c r="A389" s="43">
        <v>372</v>
      </c>
      <c r="B389" s="78"/>
      <c r="C389" s="48"/>
      <c r="D389" s="48"/>
      <c r="E389" s="130" t="str">
        <f t="shared" si="10"/>
        <v/>
      </c>
      <c r="F389" s="130" t="str">
        <f>IF(OR(ISBLANK(B389),ISBLANK(D389))=FALSE,VLOOKUP($B$7&amp;"/"&amp;$J$7,EMT!$A$4:$C$9,3,FALSE),"")</f>
        <v/>
      </c>
      <c r="G389" s="130" t="str">
        <f t="shared" si="11"/>
        <v/>
      </c>
      <c r="H389" s="48"/>
      <c r="I389" s="103"/>
      <c r="J389" s="48"/>
      <c r="K389" s="75"/>
    </row>
    <row r="390" spans="1:11" x14ac:dyDescent="0.25">
      <c r="A390" s="43">
        <v>373</v>
      </c>
      <c r="B390" s="78"/>
      <c r="C390" s="48"/>
      <c r="D390" s="48"/>
      <c r="E390" s="130" t="str">
        <f t="shared" si="10"/>
        <v/>
      </c>
      <c r="F390" s="130" t="str">
        <f>IF(OR(ISBLANK(B390),ISBLANK(D390))=FALSE,VLOOKUP($B$7&amp;"/"&amp;$J$7,EMT!$A$4:$C$9,3,FALSE),"")</f>
        <v/>
      </c>
      <c r="G390" s="130" t="str">
        <f t="shared" si="11"/>
        <v/>
      </c>
      <c r="H390" s="48"/>
      <c r="I390" s="103"/>
      <c r="J390" s="48"/>
      <c r="K390" s="75"/>
    </row>
    <row r="391" spans="1:11" x14ac:dyDescent="0.25">
      <c r="A391" s="43">
        <v>374</v>
      </c>
      <c r="B391" s="78"/>
      <c r="C391" s="48"/>
      <c r="D391" s="48"/>
      <c r="E391" s="130" t="str">
        <f t="shared" si="10"/>
        <v/>
      </c>
      <c r="F391" s="130" t="str">
        <f>IF(OR(ISBLANK(B391),ISBLANK(D391))=FALSE,VLOOKUP($B$7&amp;"/"&amp;$J$7,EMT!$A$4:$C$9,3,FALSE),"")</f>
        <v/>
      </c>
      <c r="G391" s="130" t="str">
        <f t="shared" si="11"/>
        <v/>
      </c>
      <c r="H391" s="48"/>
      <c r="I391" s="103"/>
      <c r="J391" s="48"/>
      <c r="K391" s="75"/>
    </row>
    <row r="392" spans="1:11" x14ac:dyDescent="0.25">
      <c r="A392" s="43">
        <v>375</v>
      </c>
      <c r="B392" s="78"/>
      <c r="C392" s="48"/>
      <c r="D392" s="48"/>
      <c r="E392" s="130" t="str">
        <f t="shared" si="10"/>
        <v/>
      </c>
      <c r="F392" s="130" t="str">
        <f>IF(OR(ISBLANK(B392),ISBLANK(D392))=FALSE,VLOOKUP($B$7&amp;"/"&amp;$J$7,EMT!$A$4:$C$9,3,FALSE),"")</f>
        <v/>
      </c>
      <c r="G392" s="130" t="str">
        <f t="shared" si="11"/>
        <v/>
      </c>
      <c r="H392" s="48"/>
      <c r="I392" s="103"/>
      <c r="J392" s="48"/>
      <c r="K392" s="75"/>
    </row>
    <row r="393" spans="1:11" x14ac:dyDescent="0.25">
      <c r="A393" s="43">
        <v>376</v>
      </c>
      <c r="B393" s="78"/>
      <c r="C393" s="48"/>
      <c r="D393" s="48"/>
      <c r="E393" s="130" t="str">
        <f t="shared" si="10"/>
        <v/>
      </c>
      <c r="F393" s="130" t="str">
        <f>IF(OR(ISBLANK(B393),ISBLANK(D393))=FALSE,VLOOKUP($B$7&amp;"/"&amp;$J$7,EMT!$A$4:$C$9,3,FALSE),"")</f>
        <v/>
      </c>
      <c r="G393" s="130" t="str">
        <f t="shared" si="11"/>
        <v/>
      </c>
      <c r="H393" s="48"/>
      <c r="I393" s="103"/>
      <c r="J393" s="48"/>
      <c r="K393" s="75"/>
    </row>
    <row r="394" spans="1:11" x14ac:dyDescent="0.25">
      <c r="A394" s="43">
        <v>377</v>
      </c>
      <c r="B394" s="78"/>
      <c r="C394" s="48"/>
      <c r="D394" s="48"/>
      <c r="E394" s="130" t="str">
        <f t="shared" si="10"/>
        <v/>
      </c>
      <c r="F394" s="130" t="str">
        <f>IF(OR(ISBLANK(B394),ISBLANK(D394))=FALSE,VLOOKUP($B$7&amp;"/"&amp;$J$7,EMT!$A$4:$C$9,3,FALSE),"")</f>
        <v/>
      </c>
      <c r="G394" s="130" t="str">
        <f t="shared" si="11"/>
        <v/>
      </c>
      <c r="H394" s="48"/>
      <c r="I394" s="103"/>
      <c r="J394" s="48"/>
      <c r="K394" s="75"/>
    </row>
    <row r="395" spans="1:11" x14ac:dyDescent="0.25">
      <c r="A395" s="43">
        <v>378</v>
      </c>
      <c r="B395" s="78"/>
      <c r="C395" s="48"/>
      <c r="D395" s="48"/>
      <c r="E395" s="130" t="str">
        <f t="shared" si="10"/>
        <v/>
      </c>
      <c r="F395" s="130" t="str">
        <f>IF(OR(ISBLANK(B395),ISBLANK(D395))=FALSE,VLOOKUP($B$7&amp;"/"&amp;$J$7,EMT!$A$4:$C$9,3,FALSE),"")</f>
        <v/>
      </c>
      <c r="G395" s="130" t="str">
        <f t="shared" si="11"/>
        <v/>
      </c>
      <c r="H395" s="48"/>
      <c r="I395" s="103"/>
      <c r="J395" s="48"/>
      <c r="K395" s="75"/>
    </row>
    <row r="396" spans="1:11" x14ac:dyDescent="0.25">
      <c r="A396" s="43">
        <v>379</v>
      </c>
      <c r="B396" s="78"/>
      <c r="C396" s="48"/>
      <c r="D396" s="48"/>
      <c r="E396" s="130" t="str">
        <f t="shared" si="10"/>
        <v/>
      </c>
      <c r="F396" s="130" t="str">
        <f>IF(OR(ISBLANK(B396),ISBLANK(D396))=FALSE,VLOOKUP($B$7&amp;"/"&amp;$J$7,EMT!$A$4:$C$9,3,FALSE),"")</f>
        <v/>
      </c>
      <c r="G396" s="130" t="str">
        <f t="shared" si="11"/>
        <v/>
      </c>
      <c r="H396" s="48"/>
      <c r="I396" s="103"/>
      <c r="J396" s="48"/>
      <c r="K396" s="75"/>
    </row>
    <row r="397" spans="1:11" x14ac:dyDescent="0.25">
      <c r="A397" s="43">
        <v>380</v>
      </c>
      <c r="B397" s="78"/>
      <c r="C397" s="48"/>
      <c r="D397" s="48"/>
      <c r="E397" s="130" t="str">
        <f t="shared" si="10"/>
        <v/>
      </c>
      <c r="F397" s="130" t="str">
        <f>IF(OR(ISBLANK(B397),ISBLANK(D397))=FALSE,VLOOKUP($B$7&amp;"/"&amp;$J$7,EMT!$A$4:$C$9,3,FALSE),"")</f>
        <v/>
      </c>
      <c r="G397" s="130" t="str">
        <f t="shared" si="11"/>
        <v/>
      </c>
      <c r="H397" s="48"/>
      <c r="I397" s="103"/>
      <c r="J397" s="48"/>
      <c r="K397" s="75"/>
    </row>
    <row r="398" spans="1:11" x14ac:dyDescent="0.25">
      <c r="A398" s="43">
        <v>381</v>
      </c>
      <c r="B398" s="78"/>
      <c r="C398" s="48"/>
      <c r="D398" s="48"/>
      <c r="E398" s="130" t="str">
        <f t="shared" si="10"/>
        <v/>
      </c>
      <c r="F398" s="130" t="str">
        <f>IF(OR(ISBLANK(B398),ISBLANK(D398))=FALSE,VLOOKUP($B$7&amp;"/"&amp;$J$7,EMT!$A$4:$C$9,3,FALSE),"")</f>
        <v/>
      </c>
      <c r="G398" s="130" t="str">
        <f t="shared" si="11"/>
        <v/>
      </c>
      <c r="H398" s="48"/>
      <c r="I398" s="103"/>
      <c r="J398" s="48"/>
      <c r="K398" s="75"/>
    </row>
    <row r="399" spans="1:11" x14ac:dyDescent="0.25">
      <c r="A399" s="43">
        <v>382</v>
      </c>
      <c r="B399" s="78"/>
      <c r="C399" s="48"/>
      <c r="D399" s="48"/>
      <c r="E399" s="130" t="str">
        <f t="shared" si="10"/>
        <v/>
      </c>
      <c r="F399" s="130" t="str">
        <f>IF(OR(ISBLANK(B399),ISBLANK(D399))=FALSE,VLOOKUP($B$7&amp;"/"&amp;$J$7,EMT!$A$4:$C$9,3,FALSE),"")</f>
        <v/>
      </c>
      <c r="G399" s="130" t="str">
        <f t="shared" si="11"/>
        <v/>
      </c>
      <c r="H399" s="48"/>
      <c r="I399" s="103"/>
      <c r="J399" s="48"/>
      <c r="K399" s="75"/>
    </row>
    <row r="400" spans="1:11" x14ac:dyDescent="0.25">
      <c r="A400" s="43">
        <v>383</v>
      </c>
      <c r="B400" s="78"/>
      <c r="C400" s="48"/>
      <c r="D400" s="48"/>
      <c r="E400" s="130" t="str">
        <f t="shared" si="10"/>
        <v/>
      </c>
      <c r="F400" s="130" t="str">
        <f>IF(OR(ISBLANK(B400),ISBLANK(D400))=FALSE,VLOOKUP($B$7&amp;"/"&amp;$J$7,EMT!$A$4:$C$9,3,FALSE),"")</f>
        <v/>
      </c>
      <c r="G400" s="130" t="str">
        <f t="shared" si="11"/>
        <v/>
      </c>
      <c r="H400" s="48"/>
      <c r="I400" s="103"/>
      <c r="J400" s="48"/>
      <c r="K400" s="75"/>
    </row>
    <row r="401" spans="1:11" x14ac:dyDescent="0.25">
      <c r="A401" s="43">
        <v>384</v>
      </c>
      <c r="B401" s="78"/>
      <c r="C401" s="48"/>
      <c r="D401" s="48"/>
      <c r="E401" s="130" t="str">
        <f t="shared" si="10"/>
        <v/>
      </c>
      <c r="F401" s="130" t="str">
        <f>IF(OR(ISBLANK(B401),ISBLANK(D401))=FALSE,VLOOKUP($B$7&amp;"/"&amp;$J$7,EMT!$A$4:$C$9,3,FALSE),"")</f>
        <v/>
      </c>
      <c r="G401" s="130" t="str">
        <f t="shared" si="11"/>
        <v/>
      </c>
      <c r="H401" s="48"/>
      <c r="I401" s="103"/>
      <c r="J401" s="48"/>
      <c r="K401" s="75"/>
    </row>
    <row r="402" spans="1:11" x14ac:dyDescent="0.25">
      <c r="A402" s="43">
        <v>385</v>
      </c>
      <c r="B402" s="78"/>
      <c r="C402" s="48"/>
      <c r="D402" s="48"/>
      <c r="E402" s="130" t="str">
        <f t="shared" ref="E402:E465" si="12">IF(OR(ISBLANK(B402),ISBLANK(C402),ISBLANK(D402)) = FALSE,D402-$J$7,"")</f>
        <v/>
      </c>
      <c r="F402" s="130" t="str">
        <f>IF(OR(ISBLANK(B402),ISBLANK(D402))=FALSE,VLOOKUP($B$7&amp;"/"&amp;$J$7,EMT!$A$4:$C$9,3,FALSE),"")</f>
        <v/>
      </c>
      <c r="G402" s="130" t="str">
        <f t="shared" si="11"/>
        <v/>
      </c>
      <c r="H402" s="48"/>
      <c r="I402" s="103"/>
      <c r="J402" s="48"/>
      <c r="K402" s="75"/>
    </row>
    <row r="403" spans="1:11" x14ac:dyDescent="0.25">
      <c r="A403" s="43">
        <v>386</v>
      </c>
      <c r="B403" s="78"/>
      <c r="C403" s="48"/>
      <c r="D403" s="48"/>
      <c r="E403" s="130" t="str">
        <f t="shared" si="12"/>
        <v/>
      </c>
      <c r="F403" s="130" t="str">
        <f>IF(OR(ISBLANK(B403),ISBLANK(D403))=FALSE,VLOOKUP($B$7&amp;"/"&amp;$J$7,EMT!$A$4:$C$9,3,FALSE),"")</f>
        <v/>
      </c>
      <c r="G403" s="130" t="str">
        <f t="shared" ref="G403:G466" si="13">IF(F403="","",-F403)</f>
        <v/>
      </c>
      <c r="H403" s="48"/>
      <c r="I403" s="103"/>
      <c r="J403" s="48"/>
      <c r="K403" s="75"/>
    </row>
    <row r="404" spans="1:11" x14ac:dyDescent="0.25">
      <c r="A404" s="43">
        <v>387</v>
      </c>
      <c r="B404" s="78"/>
      <c r="C404" s="48"/>
      <c r="D404" s="48"/>
      <c r="E404" s="130" t="str">
        <f t="shared" si="12"/>
        <v/>
      </c>
      <c r="F404" s="130" t="str">
        <f>IF(OR(ISBLANK(B404),ISBLANK(D404))=FALSE,VLOOKUP($B$7&amp;"/"&amp;$J$7,EMT!$A$4:$C$9,3,FALSE),"")</f>
        <v/>
      </c>
      <c r="G404" s="130" t="str">
        <f t="shared" si="13"/>
        <v/>
      </c>
      <c r="H404" s="48"/>
      <c r="I404" s="103"/>
      <c r="J404" s="48"/>
      <c r="K404" s="75"/>
    </row>
    <row r="405" spans="1:11" x14ac:dyDescent="0.25">
      <c r="A405" s="43">
        <v>388</v>
      </c>
      <c r="B405" s="78"/>
      <c r="C405" s="48"/>
      <c r="D405" s="48"/>
      <c r="E405" s="130" t="str">
        <f t="shared" si="12"/>
        <v/>
      </c>
      <c r="F405" s="130" t="str">
        <f>IF(OR(ISBLANK(B405),ISBLANK(D405))=FALSE,VLOOKUP($B$7&amp;"/"&amp;$J$7,EMT!$A$4:$C$9,3,FALSE),"")</f>
        <v/>
      </c>
      <c r="G405" s="130" t="str">
        <f t="shared" si="13"/>
        <v/>
      </c>
      <c r="H405" s="48"/>
      <c r="I405" s="103"/>
      <c r="J405" s="48"/>
      <c r="K405" s="75"/>
    </row>
    <row r="406" spans="1:11" x14ac:dyDescent="0.25">
      <c r="A406" s="43">
        <v>389</v>
      </c>
      <c r="B406" s="78"/>
      <c r="C406" s="48"/>
      <c r="D406" s="48"/>
      <c r="E406" s="130" t="str">
        <f t="shared" si="12"/>
        <v/>
      </c>
      <c r="F406" s="130" t="str">
        <f>IF(OR(ISBLANK(B406),ISBLANK(D406))=FALSE,VLOOKUP($B$7&amp;"/"&amp;$J$7,EMT!$A$4:$C$9,3,FALSE),"")</f>
        <v/>
      </c>
      <c r="G406" s="130" t="str">
        <f t="shared" si="13"/>
        <v/>
      </c>
      <c r="H406" s="48"/>
      <c r="I406" s="103"/>
      <c r="J406" s="48"/>
      <c r="K406" s="75"/>
    </row>
    <row r="407" spans="1:11" x14ac:dyDescent="0.25">
      <c r="A407" s="43">
        <v>390</v>
      </c>
      <c r="B407" s="78"/>
      <c r="C407" s="48"/>
      <c r="D407" s="48"/>
      <c r="E407" s="130" t="str">
        <f t="shared" si="12"/>
        <v/>
      </c>
      <c r="F407" s="130" t="str">
        <f>IF(OR(ISBLANK(B407),ISBLANK(D407))=FALSE,VLOOKUP($B$7&amp;"/"&amp;$J$7,EMT!$A$4:$C$9,3,FALSE),"")</f>
        <v/>
      </c>
      <c r="G407" s="130" t="str">
        <f t="shared" si="13"/>
        <v/>
      </c>
      <c r="H407" s="48"/>
      <c r="I407" s="103"/>
      <c r="J407" s="48"/>
      <c r="K407" s="75"/>
    </row>
    <row r="408" spans="1:11" x14ac:dyDescent="0.25">
      <c r="A408" s="43">
        <v>391</v>
      </c>
      <c r="B408" s="78"/>
      <c r="C408" s="48"/>
      <c r="D408" s="48"/>
      <c r="E408" s="130" t="str">
        <f t="shared" si="12"/>
        <v/>
      </c>
      <c r="F408" s="130" t="str">
        <f>IF(OR(ISBLANK(B408),ISBLANK(D408))=FALSE,VLOOKUP($B$7&amp;"/"&amp;$J$7,EMT!$A$4:$C$9,3,FALSE),"")</f>
        <v/>
      </c>
      <c r="G408" s="130" t="str">
        <f t="shared" si="13"/>
        <v/>
      </c>
      <c r="H408" s="48"/>
      <c r="I408" s="103"/>
      <c r="J408" s="48"/>
      <c r="K408" s="75"/>
    </row>
    <row r="409" spans="1:11" x14ac:dyDescent="0.25">
      <c r="A409" s="43">
        <v>392</v>
      </c>
      <c r="B409" s="78"/>
      <c r="C409" s="48"/>
      <c r="D409" s="48"/>
      <c r="E409" s="130" t="str">
        <f t="shared" si="12"/>
        <v/>
      </c>
      <c r="F409" s="130" t="str">
        <f>IF(OR(ISBLANK(B409),ISBLANK(D409))=FALSE,VLOOKUP($B$7&amp;"/"&amp;$J$7,EMT!$A$4:$C$9,3,FALSE),"")</f>
        <v/>
      </c>
      <c r="G409" s="130" t="str">
        <f t="shared" si="13"/>
        <v/>
      </c>
      <c r="H409" s="48"/>
      <c r="I409" s="103"/>
      <c r="J409" s="48"/>
      <c r="K409" s="75"/>
    </row>
    <row r="410" spans="1:11" x14ac:dyDescent="0.25">
      <c r="A410" s="43">
        <v>393</v>
      </c>
      <c r="B410" s="78"/>
      <c r="C410" s="48"/>
      <c r="D410" s="48"/>
      <c r="E410" s="130" t="str">
        <f t="shared" si="12"/>
        <v/>
      </c>
      <c r="F410" s="130" t="str">
        <f>IF(OR(ISBLANK(B410),ISBLANK(D410))=FALSE,VLOOKUP($B$7&amp;"/"&amp;$J$7,EMT!$A$4:$C$9,3,FALSE),"")</f>
        <v/>
      </c>
      <c r="G410" s="130" t="str">
        <f t="shared" si="13"/>
        <v/>
      </c>
      <c r="H410" s="48"/>
      <c r="I410" s="103"/>
      <c r="J410" s="48"/>
      <c r="K410" s="75"/>
    </row>
    <row r="411" spans="1:11" x14ac:dyDescent="0.25">
      <c r="A411" s="43">
        <v>394</v>
      </c>
      <c r="B411" s="78"/>
      <c r="C411" s="48"/>
      <c r="D411" s="48"/>
      <c r="E411" s="130" t="str">
        <f t="shared" si="12"/>
        <v/>
      </c>
      <c r="F411" s="130" t="str">
        <f>IF(OR(ISBLANK(B411),ISBLANK(D411))=FALSE,VLOOKUP($B$7&amp;"/"&amp;$J$7,EMT!$A$4:$C$9,3,FALSE),"")</f>
        <v/>
      </c>
      <c r="G411" s="130" t="str">
        <f t="shared" si="13"/>
        <v/>
      </c>
      <c r="H411" s="48"/>
      <c r="I411" s="103"/>
      <c r="J411" s="48"/>
      <c r="K411" s="75"/>
    </row>
    <row r="412" spans="1:11" x14ac:dyDescent="0.25">
      <c r="A412" s="43">
        <v>395</v>
      </c>
      <c r="B412" s="78"/>
      <c r="C412" s="48"/>
      <c r="D412" s="48"/>
      <c r="E412" s="130" t="str">
        <f t="shared" si="12"/>
        <v/>
      </c>
      <c r="F412" s="130" t="str">
        <f>IF(OR(ISBLANK(B412),ISBLANK(D412))=FALSE,VLOOKUP($B$7&amp;"/"&amp;$J$7,EMT!$A$4:$C$9,3,FALSE),"")</f>
        <v/>
      </c>
      <c r="G412" s="130" t="str">
        <f t="shared" si="13"/>
        <v/>
      </c>
      <c r="H412" s="48"/>
      <c r="I412" s="103"/>
      <c r="J412" s="48"/>
      <c r="K412" s="75"/>
    </row>
    <row r="413" spans="1:11" x14ac:dyDescent="0.25">
      <c r="A413" s="43">
        <v>396</v>
      </c>
      <c r="B413" s="78"/>
      <c r="C413" s="48"/>
      <c r="D413" s="48"/>
      <c r="E413" s="130" t="str">
        <f t="shared" si="12"/>
        <v/>
      </c>
      <c r="F413" s="130" t="str">
        <f>IF(OR(ISBLANK(B413),ISBLANK(D413))=FALSE,VLOOKUP($B$7&amp;"/"&amp;$J$7,EMT!$A$4:$C$9,3,FALSE),"")</f>
        <v/>
      </c>
      <c r="G413" s="130" t="str">
        <f t="shared" si="13"/>
        <v/>
      </c>
      <c r="H413" s="48"/>
      <c r="I413" s="103"/>
      <c r="J413" s="48"/>
      <c r="K413" s="75"/>
    </row>
    <row r="414" spans="1:11" x14ac:dyDescent="0.25">
      <c r="A414" s="43">
        <v>397</v>
      </c>
      <c r="B414" s="78"/>
      <c r="C414" s="48"/>
      <c r="D414" s="48"/>
      <c r="E414" s="130" t="str">
        <f t="shared" si="12"/>
        <v/>
      </c>
      <c r="F414" s="130" t="str">
        <f>IF(OR(ISBLANK(B414),ISBLANK(D414))=FALSE,VLOOKUP($B$7&amp;"/"&amp;$J$7,EMT!$A$4:$C$9,3,FALSE),"")</f>
        <v/>
      </c>
      <c r="G414" s="130" t="str">
        <f t="shared" si="13"/>
        <v/>
      </c>
      <c r="H414" s="48"/>
      <c r="I414" s="103"/>
      <c r="J414" s="48"/>
      <c r="K414" s="75"/>
    </row>
    <row r="415" spans="1:11" x14ac:dyDescent="0.25">
      <c r="A415" s="43">
        <v>398</v>
      </c>
      <c r="B415" s="78"/>
      <c r="C415" s="48"/>
      <c r="D415" s="48"/>
      <c r="E415" s="130" t="str">
        <f t="shared" si="12"/>
        <v/>
      </c>
      <c r="F415" s="130" t="str">
        <f>IF(OR(ISBLANK(B415),ISBLANK(D415))=FALSE,VLOOKUP($B$7&amp;"/"&amp;$J$7,EMT!$A$4:$C$9,3,FALSE),"")</f>
        <v/>
      </c>
      <c r="G415" s="130" t="str">
        <f t="shared" si="13"/>
        <v/>
      </c>
      <c r="H415" s="48"/>
      <c r="I415" s="103"/>
      <c r="J415" s="48"/>
      <c r="K415" s="75"/>
    </row>
    <row r="416" spans="1:11" x14ac:dyDescent="0.25">
      <c r="A416" s="43">
        <v>399</v>
      </c>
      <c r="B416" s="78"/>
      <c r="C416" s="48"/>
      <c r="D416" s="48"/>
      <c r="E416" s="130" t="str">
        <f t="shared" si="12"/>
        <v/>
      </c>
      <c r="F416" s="130" t="str">
        <f>IF(OR(ISBLANK(B416),ISBLANK(D416))=FALSE,VLOOKUP($B$7&amp;"/"&amp;$J$7,EMT!$A$4:$C$9,3,FALSE),"")</f>
        <v/>
      </c>
      <c r="G416" s="130" t="str">
        <f t="shared" si="13"/>
        <v/>
      </c>
      <c r="H416" s="48"/>
      <c r="I416" s="103"/>
      <c r="J416" s="48"/>
      <c r="K416" s="75"/>
    </row>
    <row r="417" spans="1:11" x14ac:dyDescent="0.25">
      <c r="A417" s="43">
        <v>400</v>
      </c>
      <c r="B417" s="78"/>
      <c r="C417" s="48"/>
      <c r="D417" s="48"/>
      <c r="E417" s="130" t="str">
        <f t="shared" si="12"/>
        <v/>
      </c>
      <c r="F417" s="130" t="str">
        <f>IF(OR(ISBLANK(B417),ISBLANK(D417))=FALSE,VLOOKUP($B$7&amp;"/"&amp;$J$7,EMT!$A$4:$C$9,3,FALSE),"")</f>
        <v/>
      </c>
      <c r="G417" s="130" t="str">
        <f t="shared" si="13"/>
        <v/>
      </c>
      <c r="H417" s="48"/>
      <c r="I417" s="103"/>
      <c r="J417" s="48"/>
      <c r="K417" s="75"/>
    </row>
    <row r="418" spans="1:11" x14ac:dyDescent="0.25">
      <c r="A418" s="43">
        <v>401</v>
      </c>
      <c r="B418" s="78"/>
      <c r="C418" s="48"/>
      <c r="D418" s="48"/>
      <c r="E418" s="130" t="str">
        <f t="shared" si="12"/>
        <v/>
      </c>
      <c r="F418" s="130" t="str">
        <f>IF(OR(ISBLANK(B418),ISBLANK(D418))=FALSE,VLOOKUP($B$7&amp;"/"&amp;$J$7,EMT!$A$4:$C$9,3,FALSE),"")</f>
        <v/>
      </c>
      <c r="G418" s="130" t="str">
        <f t="shared" si="13"/>
        <v/>
      </c>
      <c r="H418" s="48"/>
      <c r="I418" s="103"/>
      <c r="J418" s="48"/>
      <c r="K418" s="75"/>
    </row>
    <row r="419" spans="1:11" x14ac:dyDescent="0.25">
      <c r="A419" s="43">
        <v>402</v>
      </c>
      <c r="B419" s="78"/>
      <c r="C419" s="48"/>
      <c r="D419" s="48"/>
      <c r="E419" s="130" t="str">
        <f t="shared" si="12"/>
        <v/>
      </c>
      <c r="F419" s="130" t="str">
        <f>IF(OR(ISBLANK(B419),ISBLANK(D419))=FALSE,VLOOKUP($B$7&amp;"/"&amp;$J$7,EMT!$A$4:$C$9,3,FALSE),"")</f>
        <v/>
      </c>
      <c r="G419" s="130" t="str">
        <f t="shared" si="13"/>
        <v/>
      </c>
      <c r="H419" s="48"/>
      <c r="I419" s="103"/>
      <c r="J419" s="48"/>
      <c r="K419" s="75"/>
    </row>
    <row r="420" spans="1:11" x14ac:dyDescent="0.25">
      <c r="A420" s="43">
        <v>403</v>
      </c>
      <c r="B420" s="78"/>
      <c r="C420" s="48"/>
      <c r="D420" s="48"/>
      <c r="E420" s="130" t="str">
        <f t="shared" si="12"/>
        <v/>
      </c>
      <c r="F420" s="130" t="str">
        <f>IF(OR(ISBLANK(B420),ISBLANK(D420))=FALSE,VLOOKUP($B$7&amp;"/"&amp;$J$7,EMT!$A$4:$C$9,3,FALSE),"")</f>
        <v/>
      </c>
      <c r="G420" s="130" t="str">
        <f t="shared" si="13"/>
        <v/>
      </c>
      <c r="H420" s="48"/>
      <c r="I420" s="103"/>
      <c r="J420" s="48"/>
      <c r="K420" s="75"/>
    </row>
    <row r="421" spans="1:11" x14ac:dyDescent="0.25">
      <c r="A421" s="43">
        <v>404</v>
      </c>
      <c r="B421" s="78"/>
      <c r="C421" s="48"/>
      <c r="D421" s="48"/>
      <c r="E421" s="130" t="str">
        <f t="shared" si="12"/>
        <v/>
      </c>
      <c r="F421" s="130" t="str">
        <f>IF(OR(ISBLANK(B421),ISBLANK(D421))=FALSE,VLOOKUP($B$7&amp;"/"&amp;$J$7,EMT!$A$4:$C$9,3,FALSE),"")</f>
        <v/>
      </c>
      <c r="G421" s="130" t="str">
        <f t="shared" si="13"/>
        <v/>
      </c>
      <c r="H421" s="48"/>
      <c r="I421" s="103"/>
      <c r="J421" s="48"/>
      <c r="K421" s="75"/>
    </row>
    <row r="422" spans="1:11" x14ac:dyDescent="0.25">
      <c r="A422" s="43">
        <v>405</v>
      </c>
      <c r="B422" s="78"/>
      <c r="C422" s="48"/>
      <c r="D422" s="48"/>
      <c r="E422" s="130" t="str">
        <f t="shared" si="12"/>
        <v/>
      </c>
      <c r="F422" s="130" t="str">
        <f>IF(OR(ISBLANK(B422),ISBLANK(D422))=FALSE,VLOOKUP($B$7&amp;"/"&amp;$J$7,EMT!$A$4:$C$9,3,FALSE),"")</f>
        <v/>
      </c>
      <c r="G422" s="130" t="str">
        <f t="shared" si="13"/>
        <v/>
      </c>
      <c r="H422" s="48"/>
      <c r="I422" s="103"/>
      <c r="J422" s="48"/>
      <c r="K422" s="75"/>
    </row>
    <row r="423" spans="1:11" x14ac:dyDescent="0.25">
      <c r="A423" s="43">
        <v>406</v>
      </c>
      <c r="B423" s="78"/>
      <c r="C423" s="48"/>
      <c r="D423" s="48"/>
      <c r="E423" s="130" t="str">
        <f t="shared" si="12"/>
        <v/>
      </c>
      <c r="F423" s="130" t="str">
        <f>IF(OR(ISBLANK(B423),ISBLANK(D423))=FALSE,VLOOKUP($B$7&amp;"/"&amp;$J$7,EMT!$A$4:$C$9,3,FALSE),"")</f>
        <v/>
      </c>
      <c r="G423" s="130" t="str">
        <f t="shared" si="13"/>
        <v/>
      </c>
      <c r="H423" s="48"/>
      <c r="I423" s="103"/>
      <c r="J423" s="48"/>
      <c r="K423" s="75"/>
    </row>
    <row r="424" spans="1:11" x14ac:dyDescent="0.25">
      <c r="A424" s="43">
        <v>407</v>
      </c>
      <c r="B424" s="78"/>
      <c r="C424" s="48"/>
      <c r="D424" s="48"/>
      <c r="E424" s="130" t="str">
        <f t="shared" si="12"/>
        <v/>
      </c>
      <c r="F424" s="130" t="str">
        <f>IF(OR(ISBLANK(B424),ISBLANK(D424))=FALSE,VLOOKUP($B$7&amp;"/"&amp;$J$7,EMT!$A$4:$C$9,3,FALSE),"")</f>
        <v/>
      </c>
      <c r="G424" s="130" t="str">
        <f t="shared" si="13"/>
        <v/>
      </c>
      <c r="H424" s="48"/>
      <c r="I424" s="103"/>
      <c r="J424" s="48"/>
      <c r="K424" s="75"/>
    </row>
    <row r="425" spans="1:11" x14ac:dyDescent="0.25">
      <c r="A425" s="43">
        <v>408</v>
      </c>
      <c r="B425" s="78"/>
      <c r="C425" s="48"/>
      <c r="D425" s="48"/>
      <c r="E425" s="130" t="str">
        <f t="shared" si="12"/>
        <v/>
      </c>
      <c r="F425" s="130" t="str">
        <f>IF(OR(ISBLANK(B425),ISBLANK(D425))=FALSE,VLOOKUP($B$7&amp;"/"&amp;$J$7,EMT!$A$4:$C$9,3,FALSE),"")</f>
        <v/>
      </c>
      <c r="G425" s="130" t="str">
        <f t="shared" si="13"/>
        <v/>
      </c>
      <c r="H425" s="48"/>
      <c r="I425" s="103"/>
      <c r="J425" s="48"/>
      <c r="K425" s="75"/>
    </row>
    <row r="426" spans="1:11" x14ac:dyDescent="0.25">
      <c r="A426" s="43">
        <v>409</v>
      </c>
      <c r="B426" s="78"/>
      <c r="C426" s="48"/>
      <c r="D426" s="48"/>
      <c r="E426" s="130" t="str">
        <f t="shared" si="12"/>
        <v/>
      </c>
      <c r="F426" s="130" t="str">
        <f>IF(OR(ISBLANK(B426),ISBLANK(D426))=FALSE,VLOOKUP($B$7&amp;"/"&amp;$J$7,EMT!$A$4:$C$9,3,FALSE),"")</f>
        <v/>
      </c>
      <c r="G426" s="130" t="str">
        <f t="shared" si="13"/>
        <v/>
      </c>
      <c r="H426" s="48"/>
      <c r="I426" s="103"/>
      <c r="J426" s="48"/>
      <c r="K426" s="75"/>
    </row>
    <row r="427" spans="1:11" x14ac:dyDescent="0.25">
      <c r="A427" s="43">
        <v>410</v>
      </c>
      <c r="B427" s="78"/>
      <c r="C427" s="48"/>
      <c r="D427" s="48"/>
      <c r="E427" s="130" t="str">
        <f t="shared" si="12"/>
        <v/>
      </c>
      <c r="F427" s="130" t="str">
        <f>IF(OR(ISBLANK(B427),ISBLANK(D427))=FALSE,VLOOKUP($B$7&amp;"/"&amp;$J$7,EMT!$A$4:$C$9,3,FALSE),"")</f>
        <v/>
      </c>
      <c r="G427" s="130" t="str">
        <f t="shared" si="13"/>
        <v/>
      </c>
      <c r="H427" s="48"/>
      <c r="I427" s="103"/>
      <c r="J427" s="48"/>
      <c r="K427" s="75"/>
    </row>
    <row r="428" spans="1:11" x14ac:dyDescent="0.25">
      <c r="A428" s="43">
        <v>411</v>
      </c>
      <c r="B428" s="78"/>
      <c r="C428" s="48"/>
      <c r="D428" s="48"/>
      <c r="E428" s="130" t="str">
        <f t="shared" si="12"/>
        <v/>
      </c>
      <c r="F428" s="130" t="str">
        <f>IF(OR(ISBLANK(B428),ISBLANK(D428))=FALSE,VLOOKUP($B$7&amp;"/"&amp;$J$7,EMT!$A$4:$C$9,3,FALSE),"")</f>
        <v/>
      </c>
      <c r="G428" s="130" t="str">
        <f t="shared" si="13"/>
        <v/>
      </c>
      <c r="H428" s="48"/>
      <c r="I428" s="103"/>
      <c r="J428" s="48"/>
      <c r="K428" s="75"/>
    </row>
    <row r="429" spans="1:11" x14ac:dyDescent="0.25">
      <c r="A429" s="43">
        <v>412</v>
      </c>
      <c r="B429" s="78"/>
      <c r="C429" s="48"/>
      <c r="D429" s="48"/>
      <c r="E429" s="130" t="str">
        <f t="shared" si="12"/>
        <v/>
      </c>
      <c r="F429" s="130" t="str">
        <f>IF(OR(ISBLANK(B429),ISBLANK(D429))=FALSE,VLOOKUP($B$7&amp;"/"&amp;$J$7,EMT!$A$4:$C$9,3,FALSE),"")</f>
        <v/>
      </c>
      <c r="G429" s="130" t="str">
        <f t="shared" si="13"/>
        <v/>
      </c>
      <c r="H429" s="48"/>
      <c r="I429" s="103"/>
      <c r="J429" s="48"/>
      <c r="K429" s="75"/>
    </row>
    <row r="430" spans="1:11" x14ac:dyDescent="0.25">
      <c r="A430" s="43">
        <v>413</v>
      </c>
      <c r="B430" s="78"/>
      <c r="C430" s="48"/>
      <c r="D430" s="48"/>
      <c r="E430" s="130" t="str">
        <f t="shared" si="12"/>
        <v/>
      </c>
      <c r="F430" s="130" t="str">
        <f>IF(OR(ISBLANK(B430),ISBLANK(D430))=FALSE,VLOOKUP($B$7&amp;"/"&amp;$J$7,EMT!$A$4:$C$9,3,FALSE),"")</f>
        <v/>
      </c>
      <c r="G430" s="130" t="str">
        <f t="shared" si="13"/>
        <v/>
      </c>
      <c r="H430" s="48"/>
      <c r="I430" s="103"/>
      <c r="J430" s="48"/>
      <c r="K430" s="75"/>
    </row>
    <row r="431" spans="1:11" x14ac:dyDescent="0.25">
      <c r="A431" s="43">
        <v>414</v>
      </c>
      <c r="B431" s="78"/>
      <c r="C431" s="48"/>
      <c r="D431" s="48"/>
      <c r="E431" s="130" t="str">
        <f t="shared" si="12"/>
        <v/>
      </c>
      <c r="F431" s="130" t="str">
        <f>IF(OR(ISBLANK(B431),ISBLANK(D431))=FALSE,VLOOKUP($B$7&amp;"/"&amp;$J$7,EMT!$A$4:$C$9,3,FALSE),"")</f>
        <v/>
      </c>
      <c r="G431" s="130" t="str">
        <f t="shared" si="13"/>
        <v/>
      </c>
      <c r="H431" s="48"/>
      <c r="I431" s="103"/>
      <c r="J431" s="48"/>
      <c r="K431" s="75"/>
    </row>
    <row r="432" spans="1:11" x14ac:dyDescent="0.25">
      <c r="A432" s="43">
        <v>415</v>
      </c>
      <c r="B432" s="78"/>
      <c r="C432" s="48"/>
      <c r="D432" s="48"/>
      <c r="E432" s="130" t="str">
        <f t="shared" si="12"/>
        <v/>
      </c>
      <c r="F432" s="130" t="str">
        <f>IF(OR(ISBLANK(B432),ISBLANK(D432))=FALSE,VLOOKUP($B$7&amp;"/"&amp;$J$7,EMT!$A$4:$C$9,3,FALSE),"")</f>
        <v/>
      </c>
      <c r="G432" s="130" t="str">
        <f t="shared" si="13"/>
        <v/>
      </c>
      <c r="H432" s="48"/>
      <c r="I432" s="103"/>
      <c r="J432" s="48"/>
      <c r="K432" s="75"/>
    </row>
    <row r="433" spans="1:11" x14ac:dyDescent="0.25">
      <c r="A433" s="43">
        <v>416</v>
      </c>
      <c r="B433" s="78"/>
      <c r="C433" s="48"/>
      <c r="D433" s="48"/>
      <c r="E433" s="130" t="str">
        <f t="shared" si="12"/>
        <v/>
      </c>
      <c r="F433" s="130" t="str">
        <f>IF(OR(ISBLANK(B433),ISBLANK(D433))=FALSE,VLOOKUP($B$7&amp;"/"&amp;$J$7,EMT!$A$4:$C$9,3,FALSE),"")</f>
        <v/>
      </c>
      <c r="G433" s="130" t="str">
        <f t="shared" si="13"/>
        <v/>
      </c>
      <c r="H433" s="48"/>
      <c r="I433" s="103"/>
      <c r="J433" s="48"/>
      <c r="K433" s="75"/>
    </row>
    <row r="434" spans="1:11" x14ac:dyDescent="0.25">
      <c r="A434" s="43">
        <v>417</v>
      </c>
      <c r="B434" s="78"/>
      <c r="C434" s="48"/>
      <c r="D434" s="48"/>
      <c r="E434" s="130" t="str">
        <f t="shared" si="12"/>
        <v/>
      </c>
      <c r="F434" s="130" t="str">
        <f>IF(OR(ISBLANK(B434),ISBLANK(D434))=FALSE,VLOOKUP($B$7&amp;"/"&amp;$J$7,EMT!$A$4:$C$9,3,FALSE),"")</f>
        <v/>
      </c>
      <c r="G434" s="130" t="str">
        <f t="shared" si="13"/>
        <v/>
      </c>
      <c r="H434" s="48"/>
      <c r="I434" s="103"/>
      <c r="J434" s="48"/>
      <c r="K434" s="75"/>
    </row>
    <row r="435" spans="1:11" x14ac:dyDescent="0.25">
      <c r="A435" s="43">
        <v>418</v>
      </c>
      <c r="B435" s="78"/>
      <c r="C435" s="48"/>
      <c r="D435" s="48"/>
      <c r="E435" s="130" t="str">
        <f t="shared" si="12"/>
        <v/>
      </c>
      <c r="F435" s="130" t="str">
        <f>IF(OR(ISBLANK(B435),ISBLANK(D435))=FALSE,VLOOKUP($B$7&amp;"/"&amp;$J$7,EMT!$A$4:$C$9,3,FALSE),"")</f>
        <v/>
      </c>
      <c r="G435" s="130" t="str">
        <f t="shared" si="13"/>
        <v/>
      </c>
      <c r="H435" s="48"/>
      <c r="I435" s="103"/>
      <c r="J435" s="48"/>
      <c r="K435" s="75"/>
    </row>
    <row r="436" spans="1:11" x14ac:dyDescent="0.25">
      <c r="A436" s="43">
        <v>419</v>
      </c>
      <c r="B436" s="78"/>
      <c r="C436" s="48"/>
      <c r="D436" s="48"/>
      <c r="E436" s="130" t="str">
        <f t="shared" si="12"/>
        <v/>
      </c>
      <c r="F436" s="130" t="str">
        <f>IF(OR(ISBLANK(B436),ISBLANK(D436))=FALSE,VLOOKUP($B$7&amp;"/"&amp;$J$7,EMT!$A$4:$C$9,3,FALSE),"")</f>
        <v/>
      </c>
      <c r="G436" s="130" t="str">
        <f t="shared" si="13"/>
        <v/>
      </c>
      <c r="H436" s="48"/>
      <c r="I436" s="103"/>
      <c r="J436" s="48"/>
      <c r="K436" s="75"/>
    </row>
    <row r="437" spans="1:11" x14ac:dyDescent="0.25">
      <c r="A437" s="43">
        <v>420</v>
      </c>
      <c r="B437" s="78"/>
      <c r="C437" s="48"/>
      <c r="D437" s="48"/>
      <c r="E437" s="130" t="str">
        <f t="shared" si="12"/>
        <v/>
      </c>
      <c r="F437" s="130" t="str">
        <f>IF(OR(ISBLANK(B437),ISBLANK(D437))=FALSE,VLOOKUP($B$7&amp;"/"&amp;$J$7,EMT!$A$4:$C$9,3,FALSE),"")</f>
        <v/>
      </c>
      <c r="G437" s="130" t="str">
        <f t="shared" si="13"/>
        <v/>
      </c>
      <c r="H437" s="48"/>
      <c r="I437" s="103"/>
      <c r="J437" s="48"/>
      <c r="K437" s="75"/>
    </row>
    <row r="438" spans="1:11" x14ac:dyDescent="0.25">
      <c r="A438" s="43">
        <v>421</v>
      </c>
      <c r="B438" s="78"/>
      <c r="C438" s="48"/>
      <c r="D438" s="48"/>
      <c r="E438" s="130" t="str">
        <f t="shared" si="12"/>
        <v/>
      </c>
      <c r="F438" s="130" t="str">
        <f>IF(OR(ISBLANK(B438),ISBLANK(D438))=FALSE,VLOOKUP($B$7&amp;"/"&amp;$J$7,EMT!$A$4:$C$9,3,FALSE),"")</f>
        <v/>
      </c>
      <c r="G438" s="130" t="str">
        <f t="shared" si="13"/>
        <v/>
      </c>
      <c r="H438" s="48"/>
      <c r="I438" s="103"/>
      <c r="J438" s="48"/>
      <c r="K438" s="75"/>
    </row>
    <row r="439" spans="1:11" x14ac:dyDescent="0.25">
      <c r="A439" s="43">
        <v>422</v>
      </c>
      <c r="B439" s="78"/>
      <c r="C439" s="48"/>
      <c r="D439" s="48"/>
      <c r="E439" s="130" t="str">
        <f t="shared" si="12"/>
        <v/>
      </c>
      <c r="F439" s="130" t="str">
        <f>IF(OR(ISBLANK(B439),ISBLANK(D439))=FALSE,VLOOKUP($B$7&amp;"/"&amp;$J$7,EMT!$A$4:$C$9,3,FALSE),"")</f>
        <v/>
      </c>
      <c r="G439" s="130" t="str">
        <f t="shared" si="13"/>
        <v/>
      </c>
      <c r="H439" s="48"/>
      <c r="I439" s="103"/>
      <c r="J439" s="48"/>
      <c r="K439" s="75"/>
    </row>
    <row r="440" spans="1:11" x14ac:dyDescent="0.25">
      <c r="A440" s="43">
        <v>423</v>
      </c>
      <c r="B440" s="78"/>
      <c r="C440" s="48"/>
      <c r="D440" s="48"/>
      <c r="E440" s="130" t="str">
        <f t="shared" si="12"/>
        <v/>
      </c>
      <c r="F440" s="130" t="str">
        <f>IF(OR(ISBLANK(B440),ISBLANK(D440))=FALSE,VLOOKUP($B$7&amp;"/"&amp;$J$7,EMT!$A$4:$C$9,3,FALSE),"")</f>
        <v/>
      </c>
      <c r="G440" s="130" t="str">
        <f t="shared" si="13"/>
        <v/>
      </c>
      <c r="H440" s="48"/>
      <c r="I440" s="103"/>
      <c r="J440" s="48"/>
      <c r="K440" s="75"/>
    </row>
    <row r="441" spans="1:11" x14ac:dyDescent="0.25">
      <c r="A441" s="43">
        <v>424</v>
      </c>
      <c r="B441" s="78"/>
      <c r="C441" s="48"/>
      <c r="D441" s="48"/>
      <c r="E441" s="130" t="str">
        <f t="shared" si="12"/>
        <v/>
      </c>
      <c r="F441" s="130" t="str">
        <f>IF(OR(ISBLANK(B441),ISBLANK(D441))=FALSE,VLOOKUP($B$7&amp;"/"&amp;$J$7,EMT!$A$4:$C$9,3,FALSE),"")</f>
        <v/>
      </c>
      <c r="G441" s="130" t="str">
        <f t="shared" si="13"/>
        <v/>
      </c>
      <c r="H441" s="48"/>
      <c r="I441" s="103"/>
      <c r="J441" s="48"/>
      <c r="K441" s="75"/>
    </row>
    <row r="442" spans="1:11" x14ac:dyDescent="0.25">
      <c r="A442" s="43">
        <v>425</v>
      </c>
      <c r="B442" s="78"/>
      <c r="C442" s="48"/>
      <c r="D442" s="48"/>
      <c r="E442" s="130" t="str">
        <f t="shared" si="12"/>
        <v/>
      </c>
      <c r="F442" s="130" t="str">
        <f>IF(OR(ISBLANK(B442),ISBLANK(D442))=FALSE,VLOOKUP($B$7&amp;"/"&amp;$J$7,EMT!$A$4:$C$9,3,FALSE),"")</f>
        <v/>
      </c>
      <c r="G442" s="130" t="str">
        <f t="shared" si="13"/>
        <v/>
      </c>
      <c r="H442" s="48"/>
      <c r="I442" s="103"/>
      <c r="J442" s="48"/>
      <c r="K442" s="75"/>
    </row>
    <row r="443" spans="1:11" x14ac:dyDescent="0.25">
      <c r="A443" s="43">
        <v>426</v>
      </c>
      <c r="B443" s="78"/>
      <c r="C443" s="48"/>
      <c r="D443" s="48"/>
      <c r="E443" s="130" t="str">
        <f t="shared" si="12"/>
        <v/>
      </c>
      <c r="F443" s="130" t="str">
        <f>IF(OR(ISBLANK(B443),ISBLANK(D443))=FALSE,VLOOKUP($B$7&amp;"/"&amp;$J$7,EMT!$A$4:$C$9,3,FALSE),"")</f>
        <v/>
      </c>
      <c r="G443" s="130" t="str">
        <f t="shared" si="13"/>
        <v/>
      </c>
      <c r="H443" s="48"/>
      <c r="I443" s="103"/>
      <c r="J443" s="48"/>
      <c r="K443" s="75"/>
    </row>
    <row r="444" spans="1:11" x14ac:dyDescent="0.25">
      <c r="A444" s="43">
        <v>427</v>
      </c>
      <c r="B444" s="78"/>
      <c r="C444" s="48"/>
      <c r="D444" s="48"/>
      <c r="E444" s="130" t="str">
        <f t="shared" si="12"/>
        <v/>
      </c>
      <c r="F444" s="130" t="str">
        <f>IF(OR(ISBLANK(B444),ISBLANK(D444))=FALSE,VLOOKUP($B$7&amp;"/"&amp;$J$7,EMT!$A$4:$C$9,3,FALSE),"")</f>
        <v/>
      </c>
      <c r="G444" s="130" t="str">
        <f t="shared" si="13"/>
        <v/>
      </c>
      <c r="H444" s="48"/>
      <c r="I444" s="103"/>
      <c r="J444" s="48"/>
      <c r="K444" s="75"/>
    </row>
    <row r="445" spans="1:11" x14ac:dyDescent="0.25">
      <c r="A445" s="43">
        <v>428</v>
      </c>
      <c r="B445" s="78"/>
      <c r="C445" s="48"/>
      <c r="D445" s="48"/>
      <c r="E445" s="130" t="str">
        <f t="shared" si="12"/>
        <v/>
      </c>
      <c r="F445" s="130" t="str">
        <f>IF(OR(ISBLANK(B445),ISBLANK(D445))=FALSE,VLOOKUP($B$7&amp;"/"&amp;$J$7,EMT!$A$4:$C$9,3,FALSE),"")</f>
        <v/>
      </c>
      <c r="G445" s="130" t="str">
        <f t="shared" si="13"/>
        <v/>
      </c>
      <c r="H445" s="48"/>
      <c r="I445" s="103"/>
      <c r="J445" s="48"/>
      <c r="K445" s="75"/>
    </row>
    <row r="446" spans="1:11" x14ac:dyDescent="0.25">
      <c r="A446" s="43">
        <v>429</v>
      </c>
      <c r="B446" s="78"/>
      <c r="C446" s="48"/>
      <c r="D446" s="48"/>
      <c r="E446" s="130" t="str">
        <f t="shared" si="12"/>
        <v/>
      </c>
      <c r="F446" s="130" t="str">
        <f>IF(OR(ISBLANK(B446),ISBLANK(D446))=FALSE,VLOOKUP($B$7&amp;"/"&amp;$J$7,EMT!$A$4:$C$9,3,FALSE),"")</f>
        <v/>
      </c>
      <c r="G446" s="130" t="str">
        <f t="shared" si="13"/>
        <v/>
      </c>
      <c r="H446" s="48"/>
      <c r="I446" s="103"/>
      <c r="J446" s="48"/>
      <c r="K446" s="75"/>
    </row>
    <row r="447" spans="1:11" x14ac:dyDescent="0.25">
      <c r="A447" s="43">
        <v>430</v>
      </c>
      <c r="B447" s="78"/>
      <c r="C447" s="48"/>
      <c r="D447" s="48"/>
      <c r="E447" s="130" t="str">
        <f t="shared" si="12"/>
        <v/>
      </c>
      <c r="F447" s="130" t="str">
        <f>IF(OR(ISBLANK(B447),ISBLANK(D447))=FALSE,VLOOKUP($B$7&amp;"/"&amp;$J$7,EMT!$A$4:$C$9,3,FALSE),"")</f>
        <v/>
      </c>
      <c r="G447" s="130" t="str">
        <f t="shared" si="13"/>
        <v/>
      </c>
      <c r="H447" s="48"/>
      <c r="I447" s="103"/>
      <c r="J447" s="48"/>
      <c r="K447" s="75"/>
    </row>
    <row r="448" spans="1:11" x14ac:dyDescent="0.25">
      <c r="A448" s="43">
        <v>431</v>
      </c>
      <c r="B448" s="78"/>
      <c r="C448" s="48"/>
      <c r="D448" s="48"/>
      <c r="E448" s="130" t="str">
        <f t="shared" si="12"/>
        <v/>
      </c>
      <c r="F448" s="130" t="str">
        <f>IF(OR(ISBLANK(B448),ISBLANK(D448))=FALSE,VLOOKUP($B$7&amp;"/"&amp;$J$7,EMT!$A$4:$C$9,3,FALSE),"")</f>
        <v/>
      </c>
      <c r="G448" s="130" t="str">
        <f t="shared" si="13"/>
        <v/>
      </c>
      <c r="H448" s="48"/>
      <c r="I448" s="103"/>
      <c r="J448" s="48"/>
      <c r="K448" s="75"/>
    </row>
    <row r="449" spans="1:11" x14ac:dyDescent="0.25">
      <c r="A449" s="43">
        <v>432</v>
      </c>
      <c r="B449" s="78"/>
      <c r="C449" s="48"/>
      <c r="D449" s="48"/>
      <c r="E449" s="130" t="str">
        <f t="shared" si="12"/>
        <v/>
      </c>
      <c r="F449" s="130" t="str">
        <f>IF(OR(ISBLANK(B449),ISBLANK(D449))=FALSE,VLOOKUP($B$7&amp;"/"&amp;$J$7,EMT!$A$4:$C$9,3,FALSE),"")</f>
        <v/>
      </c>
      <c r="G449" s="130" t="str">
        <f t="shared" si="13"/>
        <v/>
      </c>
      <c r="H449" s="48"/>
      <c r="I449" s="103"/>
      <c r="J449" s="48"/>
      <c r="K449" s="75"/>
    </row>
    <row r="450" spans="1:11" x14ac:dyDescent="0.25">
      <c r="A450" s="43">
        <v>433</v>
      </c>
      <c r="B450" s="78"/>
      <c r="C450" s="48"/>
      <c r="D450" s="48"/>
      <c r="E450" s="130" t="str">
        <f t="shared" si="12"/>
        <v/>
      </c>
      <c r="F450" s="130" t="str">
        <f>IF(OR(ISBLANK(B450),ISBLANK(D450))=FALSE,VLOOKUP($B$7&amp;"/"&amp;$J$7,EMT!$A$4:$C$9,3,FALSE),"")</f>
        <v/>
      </c>
      <c r="G450" s="130" t="str">
        <f t="shared" si="13"/>
        <v/>
      </c>
      <c r="H450" s="48"/>
      <c r="I450" s="103"/>
      <c r="J450" s="48"/>
      <c r="K450" s="75"/>
    </row>
    <row r="451" spans="1:11" x14ac:dyDescent="0.25">
      <c r="A451" s="43">
        <v>434</v>
      </c>
      <c r="B451" s="78"/>
      <c r="C451" s="48"/>
      <c r="D451" s="48"/>
      <c r="E451" s="130" t="str">
        <f t="shared" si="12"/>
        <v/>
      </c>
      <c r="F451" s="130" t="str">
        <f>IF(OR(ISBLANK(B451),ISBLANK(D451))=FALSE,VLOOKUP($B$7&amp;"/"&amp;$J$7,EMT!$A$4:$C$9,3,FALSE),"")</f>
        <v/>
      </c>
      <c r="G451" s="130" t="str">
        <f t="shared" si="13"/>
        <v/>
      </c>
      <c r="H451" s="48"/>
      <c r="I451" s="103"/>
      <c r="J451" s="48"/>
      <c r="K451" s="75"/>
    </row>
    <row r="452" spans="1:11" x14ac:dyDescent="0.25">
      <c r="A452" s="43">
        <v>435</v>
      </c>
      <c r="B452" s="78"/>
      <c r="C452" s="48"/>
      <c r="D452" s="48"/>
      <c r="E452" s="130" t="str">
        <f t="shared" si="12"/>
        <v/>
      </c>
      <c r="F452" s="130" t="str">
        <f>IF(OR(ISBLANK(B452),ISBLANK(D452))=FALSE,VLOOKUP($B$7&amp;"/"&amp;$J$7,EMT!$A$4:$C$9,3,FALSE),"")</f>
        <v/>
      </c>
      <c r="G452" s="130" t="str">
        <f t="shared" si="13"/>
        <v/>
      </c>
      <c r="H452" s="48"/>
      <c r="I452" s="103"/>
      <c r="J452" s="48"/>
      <c r="K452" s="75"/>
    </row>
    <row r="453" spans="1:11" x14ac:dyDescent="0.25">
      <c r="A453" s="43">
        <v>436</v>
      </c>
      <c r="B453" s="78"/>
      <c r="C453" s="48"/>
      <c r="D453" s="48"/>
      <c r="E453" s="130" t="str">
        <f t="shared" si="12"/>
        <v/>
      </c>
      <c r="F453" s="130" t="str">
        <f>IF(OR(ISBLANK(B453),ISBLANK(D453))=FALSE,VLOOKUP($B$7&amp;"/"&amp;$J$7,EMT!$A$4:$C$9,3,FALSE),"")</f>
        <v/>
      </c>
      <c r="G453" s="130" t="str">
        <f t="shared" si="13"/>
        <v/>
      </c>
      <c r="H453" s="48"/>
      <c r="I453" s="103"/>
      <c r="J453" s="48"/>
      <c r="K453" s="75"/>
    </row>
    <row r="454" spans="1:11" x14ac:dyDescent="0.25">
      <c r="A454" s="43">
        <v>437</v>
      </c>
      <c r="B454" s="78"/>
      <c r="C454" s="48"/>
      <c r="D454" s="48"/>
      <c r="E454" s="130" t="str">
        <f t="shared" si="12"/>
        <v/>
      </c>
      <c r="F454" s="130" t="str">
        <f>IF(OR(ISBLANK(B454),ISBLANK(D454))=FALSE,VLOOKUP($B$7&amp;"/"&amp;$J$7,EMT!$A$4:$C$9,3,FALSE),"")</f>
        <v/>
      </c>
      <c r="G454" s="130" t="str">
        <f t="shared" si="13"/>
        <v/>
      </c>
      <c r="H454" s="48"/>
      <c r="I454" s="103"/>
      <c r="J454" s="48"/>
      <c r="K454" s="75"/>
    </row>
    <row r="455" spans="1:11" x14ac:dyDescent="0.25">
      <c r="A455" s="43">
        <v>438</v>
      </c>
      <c r="B455" s="78"/>
      <c r="C455" s="48"/>
      <c r="D455" s="48"/>
      <c r="E455" s="130" t="str">
        <f t="shared" si="12"/>
        <v/>
      </c>
      <c r="F455" s="130" t="str">
        <f>IF(OR(ISBLANK(B455),ISBLANK(D455))=FALSE,VLOOKUP($B$7&amp;"/"&amp;$J$7,EMT!$A$4:$C$9,3,FALSE),"")</f>
        <v/>
      </c>
      <c r="G455" s="130" t="str">
        <f t="shared" si="13"/>
        <v/>
      </c>
      <c r="H455" s="48"/>
      <c r="I455" s="103"/>
      <c r="J455" s="48"/>
      <c r="K455" s="75"/>
    </row>
    <row r="456" spans="1:11" x14ac:dyDescent="0.25">
      <c r="A456" s="43">
        <v>439</v>
      </c>
      <c r="B456" s="78"/>
      <c r="C456" s="48"/>
      <c r="D456" s="48"/>
      <c r="E456" s="130" t="str">
        <f t="shared" si="12"/>
        <v/>
      </c>
      <c r="F456" s="130" t="str">
        <f>IF(OR(ISBLANK(B456),ISBLANK(D456))=FALSE,VLOOKUP($B$7&amp;"/"&amp;$J$7,EMT!$A$4:$C$9,3,FALSE),"")</f>
        <v/>
      </c>
      <c r="G456" s="130" t="str">
        <f t="shared" si="13"/>
        <v/>
      </c>
      <c r="H456" s="48"/>
      <c r="I456" s="103"/>
      <c r="J456" s="48"/>
      <c r="K456" s="75"/>
    </row>
    <row r="457" spans="1:11" x14ac:dyDescent="0.25">
      <c r="A457" s="43">
        <v>440</v>
      </c>
      <c r="B457" s="78"/>
      <c r="C457" s="48"/>
      <c r="D457" s="48"/>
      <c r="E457" s="130" t="str">
        <f t="shared" si="12"/>
        <v/>
      </c>
      <c r="F457" s="130" t="str">
        <f>IF(OR(ISBLANK(B457),ISBLANK(D457))=FALSE,VLOOKUP($B$7&amp;"/"&amp;$J$7,EMT!$A$4:$C$9,3,FALSE),"")</f>
        <v/>
      </c>
      <c r="G457" s="130" t="str">
        <f t="shared" si="13"/>
        <v/>
      </c>
      <c r="H457" s="48"/>
      <c r="I457" s="103"/>
      <c r="J457" s="48"/>
      <c r="K457" s="75"/>
    </row>
    <row r="458" spans="1:11" x14ac:dyDescent="0.25">
      <c r="A458" s="43">
        <v>441</v>
      </c>
      <c r="B458" s="78"/>
      <c r="C458" s="48"/>
      <c r="D458" s="48"/>
      <c r="E458" s="130" t="str">
        <f t="shared" si="12"/>
        <v/>
      </c>
      <c r="F458" s="130" t="str">
        <f>IF(OR(ISBLANK(B458),ISBLANK(D458))=FALSE,VLOOKUP($B$7&amp;"/"&amp;$J$7,EMT!$A$4:$C$9,3,FALSE),"")</f>
        <v/>
      </c>
      <c r="G458" s="130" t="str">
        <f t="shared" si="13"/>
        <v/>
      </c>
      <c r="H458" s="48"/>
      <c r="I458" s="103"/>
      <c r="J458" s="48"/>
      <c r="K458" s="75"/>
    </row>
    <row r="459" spans="1:11" x14ac:dyDescent="0.25">
      <c r="A459" s="43">
        <v>442</v>
      </c>
      <c r="B459" s="78"/>
      <c r="C459" s="48"/>
      <c r="D459" s="48"/>
      <c r="E459" s="130" t="str">
        <f t="shared" si="12"/>
        <v/>
      </c>
      <c r="F459" s="130" t="str">
        <f>IF(OR(ISBLANK(B459),ISBLANK(D459))=FALSE,VLOOKUP($B$7&amp;"/"&amp;$J$7,EMT!$A$4:$C$9,3,FALSE),"")</f>
        <v/>
      </c>
      <c r="G459" s="130" t="str">
        <f t="shared" si="13"/>
        <v/>
      </c>
      <c r="H459" s="48"/>
      <c r="I459" s="103"/>
      <c r="J459" s="48"/>
      <c r="K459" s="75"/>
    </row>
    <row r="460" spans="1:11" x14ac:dyDescent="0.25">
      <c r="A460" s="43">
        <v>443</v>
      </c>
      <c r="B460" s="78"/>
      <c r="C460" s="48"/>
      <c r="D460" s="48"/>
      <c r="E460" s="130" t="str">
        <f t="shared" si="12"/>
        <v/>
      </c>
      <c r="F460" s="130" t="str">
        <f>IF(OR(ISBLANK(B460),ISBLANK(D460))=FALSE,VLOOKUP($B$7&amp;"/"&amp;$J$7,EMT!$A$4:$C$9,3,FALSE),"")</f>
        <v/>
      </c>
      <c r="G460" s="130" t="str">
        <f t="shared" si="13"/>
        <v/>
      </c>
      <c r="H460" s="48"/>
      <c r="I460" s="103"/>
      <c r="J460" s="48"/>
      <c r="K460" s="75"/>
    </row>
    <row r="461" spans="1:11" x14ac:dyDescent="0.25">
      <c r="A461" s="43">
        <v>444</v>
      </c>
      <c r="B461" s="78"/>
      <c r="C461" s="48"/>
      <c r="D461" s="48"/>
      <c r="E461" s="130" t="str">
        <f t="shared" si="12"/>
        <v/>
      </c>
      <c r="F461" s="130" t="str">
        <f>IF(OR(ISBLANK(B461),ISBLANK(D461))=FALSE,VLOOKUP($B$7&amp;"/"&amp;$J$7,EMT!$A$4:$C$9,3,FALSE),"")</f>
        <v/>
      </c>
      <c r="G461" s="130" t="str">
        <f t="shared" si="13"/>
        <v/>
      </c>
      <c r="H461" s="48"/>
      <c r="I461" s="103"/>
      <c r="J461" s="48"/>
      <c r="K461" s="75"/>
    </row>
    <row r="462" spans="1:11" x14ac:dyDescent="0.25">
      <c r="A462" s="43">
        <v>445</v>
      </c>
      <c r="B462" s="78"/>
      <c r="C462" s="48"/>
      <c r="D462" s="48"/>
      <c r="E462" s="130" t="str">
        <f t="shared" si="12"/>
        <v/>
      </c>
      <c r="F462" s="130" t="str">
        <f>IF(OR(ISBLANK(B462),ISBLANK(D462))=FALSE,VLOOKUP($B$7&amp;"/"&amp;$J$7,EMT!$A$4:$C$9,3,FALSE),"")</f>
        <v/>
      </c>
      <c r="G462" s="130" t="str">
        <f t="shared" si="13"/>
        <v/>
      </c>
      <c r="H462" s="48"/>
      <c r="I462" s="103"/>
      <c r="J462" s="48"/>
      <c r="K462" s="75"/>
    </row>
    <row r="463" spans="1:11" x14ac:dyDescent="0.25">
      <c r="A463" s="43">
        <v>446</v>
      </c>
      <c r="B463" s="78"/>
      <c r="C463" s="48"/>
      <c r="D463" s="48"/>
      <c r="E463" s="130" t="str">
        <f t="shared" si="12"/>
        <v/>
      </c>
      <c r="F463" s="130" t="str">
        <f>IF(OR(ISBLANK(B463),ISBLANK(D463))=FALSE,VLOOKUP($B$7&amp;"/"&amp;$J$7,EMT!$A$4:$C$9,3,FALSE),"")</f>
        <v/>
      </c>
      <c r="G463" s="130" t="str">
        <f t="shared" si="13"/>
        <v/>
      </c>
      <c r="H463" s="48"/>
      <c r="I463" s="103"/>
      <c r="J463" s="48"/>
      <c r="K463" s="75"/>
    </row>
    <row r="464" spans="1:11" x14ac:dyDescent="0.25">
      <c r="A464" s="43">
        <v>447</v>
      </c>
      <c r="B464" s="78"/>
      <c r="C464" s="48"/>
      <c r="D464" s="48"/>
      <c r="E464" s="130" t="str">
        <f t="shared" si="12"/>
        <v/>
      </c>
      <c r="F464" s="130" t="str">
        <f>IF(OR(ISBLANK(B464),ISBLANK(D464))=FALSE,VLOOKUP($B$7&amp;"/"&amp;$J$7,EMT!$A$4:$C$9,3,FALSE),"")</f>
        <v/>
      </c>
      <c r="G464" s="130" t="str">
        <f t="shared" si="13"/>
        <v/>
      </c>
      <c r="H464" s="48"/>
      <c r="I464" s="103"/>
      <c r="J464" s="48"/>
      <c r="K464" s="75"/>
    </row>
    <row r="465" spans="1:11" x14ac:dyDescent="0.25">
      <c r="A465" s="43">
        <v>448</v>
      </c>
      <c r="B465" s="78"/>
      <c r="C465" s="48"/>
      <c r="D465" s="48"/>
      <c r="E465" s="130" t="str">
        <f t="shared" si="12"/>
        <v/>
      </c>
      <c r="F465" s="130" t="str">
        <f>IF(OR(ISBLANK(B465),ISBLANK(D465))=FALSE,VLOOKUP($B$7&amp;"/"&amp;$J$7,EMT!$A$4:$C$9,3,FALSE),"")</f>
        <v/>
      </c>
      <c r="G465" s="130" t="str">
        <f t="shared" si="13"/>
        <v/>
      </c>
      <c r="H465" s="48"/>
      <c r="I465" s="103"/>
      <c r="J465" s="48"/>
      <c r="K465" s="75"/>
    </row>
    <row r="466" spans="1:11" x14ac:dyDescent="0.25">
      <c r="A466" s="43">
        <v>449</v>
      </c>
      <c r="B466" s="78"/>
      <c r="C466" s="48"/>
      <c r="D466" s="48"/>
      <c r="E466" s="130" t="str">
        <f t="shared" ref="E466:E529" si="14">IF(OR(ISBLANK(B466),ISBLANK(C466),ISBLANK(D466)) = FALSE,D466-$J$7,"")</f>
        <v/>
      </c>
      <c r="F466" s="130" t="str">
        <f>IF(OR(ISBLANK(B466),ISBLANK(D466))=FALSE,VLOOKUP($B$7&amp;"/"&amp;$J$7,EMT!$A$4:$C$9,3,FALSE),"")</f>
        <v/>
      </c>
      <c r="G466" s="130" t="str">
        <f t="shared" si="13"/>
        <v/>
      </c>
      <c r="H466" s="48"/>
      <c r="I466" s="103"/>
      <c r="J466" s="48"/>
      <c r="K466" s="75"/>
    </row>
    <row r="467" spans="1:11" x14ac:dyDescent="0.25">
      <c r="A467" s="43">
        <v>450</v>
      </c>
      <c r="B467" s="78"/>
      <c r="C467" s="48"/>
      <c r="D467" s="48"/>
      <c r="E467" s="130" t="str">
        <f t="shared" si="14"/>
        <v/>
      </c>
      <c r="F467" s="130" t="str">
        <f>IF(OR(ISBLANK(B467),ISBLANK(D467))=FALSE,VLOOKUP($B$7&amp;"/"&amp;$J$7,EMT!$A$4:$C$9,3,FALSE),"")</f>
        <v/>
      </c>
      <c r="G467" s="130" t="str">
        <f t="shared" ref="G467:G530" si="15">IF(F467="","",-F467)</f>
        <v/>
      </c>
      <c r="H467" s="48"/>
      <c r="I467" s="103"/>
      <c r="J467" s="48"/>
      <c r="K467" s="75"/>
    </row>
    <row r="468" spans="1:11" x14ac:dyDescent="0.25">
      <c r="A468" s="43">
        <v>451</v>
      </c>
      <c r="B468" s="78"/>
      <c r="C468" s="48"/>
      <c r="D468" s="48"/>
      <c r="E468" s="130" t="str">
        <f t="shared" si="14"/>
        <v/>
      </c>
      <c r="F468" s="130" t="str">
        <f>IF(OR(ISBLANK(B468),ISBLANK(D468))=FALSE,VLOOKUP($B$7&amp;"/"&amp;$J$7,EMT!$A$4:$C$9,3,FALSE),"")</f>
        <v/>
      </c>
      <c r="G468" s="130" t="str">
        <f t="shared" si="15"/>
        <v/>
      </c>
      <c r="H468" s="48"/>
      <c r="I468" s="103"/>
      <c r="J468" s="48"/>
      <c r="K468" s="75"/>
    </row>
    <row r="469" spans="1:11" x14ac:dyDescent="0.25">
      <c r="A469" s="43">
        <v>452</v>
      </c>
      <c r="B469" s="78"/>
      <c r="C469" s="48"/>
      <c r="D469" s="48"/>
      <c r="E469" s="130" t="str">
        <f t="shared" si="14"/>
        <v/>
      </c>
      <c r="F469" s="130" t="str">
        <f>IF(OR(ISBLANK(B469),ISBLANK(D469))=FALSE,VLOOKUP($B$7&amp;"/"&amp;$J$7,EMT!$A$4:$C$9,3,FALSE),"")</f>
        <v/>
      </c>
      <c r="G469" s="130" t="str">
        <f t="shared" si="15"/>
        <v/>
      </c>
      <c r="H469" s="48"/>
      <c r="I469" s="103"/>
      <c r="J469" s="48"/>
      <c r="K469" s="75"/>
    </row>
    <row r="470" spans="1:11" x14ac:dyDescent="0.25">
      <c r="A470" s="43">
        <v>453</v>
      </c>
      <c r="B470" s="78"/>
      <c r="C470" s="48"/>
      <c r="D470" s="48"/>
      <c r="E470" s="130" t="str">
        <f t="shared" si="14"/>
        <v/>
      </c>
      <c r="F470" s="130" t="str">
        <f>IF(OR(ISBLANK(B470),ISBLANK(D470))=FALSE,VLOOKUP($B$7&amp;"/"&amp;$J$7,EMT!$A$4:$C$9,3,FALSE),"")</f>
        <v/>
      </c>
      <c r="G470" s="130" t="str">
        <f t="shared" si="15"/>
        <v/>
      </c>
      <c r="H470" s="48"/>
      <c r="I470" s="103"/>
      <c r="J470" s="48"/>
      <c r="K470" s="75"/>
    </row>
    <row r="471" spans="1:11" x14ac:dyDescent="0.25">
      <c r="A471" s="43">
        <v>454</v>
      </c>
      <c r="B471" s="78"/>
      <c r="C471" s="48"/>
      <c r="D471" s="48"/>
      <c r="E471" s="130" t="str">
        <f t="shared" si="14"/>
        <v/>
      </c>
      <c r="F471" s="130" t="str">
        <f>IF(OR(ISBLANK(B471),ISBLANK(D471))=FALSE,VLOOKUP($B$7&amp;"/"&amp;$J$7,EMT!$A$4:$C$9,3,FALSE),"")</f>
        <v/>
      </c>
      <c r="G471" s="130" t="str">
        <f t="shared" si="15"/>
        <v/>
      </c>
      <c r="H471" s="48"/>
      <c r="I471" s="103"/>
      <c r="J471" s="48"/>
      <c r="K471" s="75"/>
    </row>
    <row r="472" spans="1:11" x14ac:dyDescent="0.25">
      <c r="A472" s="43">
        <v>455</v>
      </c>
      <c r="B472" s="78"/>
      <c r="C472" s="48"/>
      <c r="D472" s="48"/>
      <c r="E472" s="130" t="str">
        <f t="shared" si="14"/>
        <v/>
      </c>
      <c r="F472" s="130" t="str">
        <f>IF(OR(ISBLANK(B472),ISBLANK(D472))=FALSE,VLOOKUP($B$7&amp;"/"&amp;$J$7,EMT!$A$4:$C$9,3,FALSE),"")</f>
        <v/>
      </c>
      <c r="G472" s="130" t="str">
        <f t="shared" si="15"/>
        <v/>
      </c>
      <c r="H472" s="48"/>
      <c r="I472" s="103"/>
      <c r="J472" s="48"/>
      <c r="K472" s="75"/>
    </row>
    <row r="473" spans="1:11" x14ac:dyDescent="0.25">
      <c r="A473" s="43">
        <v>456</v>
      </c>
      <c r="B473" s="78"/>
      <c r="C473" s="48"/>
      <c r="D473" s="48"/>
      <c r="E473" s="130" t="str">
        <f t="shared" si="14"/>
        <v/>
      </c>
      <c r="F473" s="130" t="str">
        <f>IF(OR(ISBLANK(B473),ISBLANK(D473))=FALSE,VLOOKUP($B$7&amp;"/"&amp;$J$7,EMT!$A$4:$C$9,3,FALSE),"")</f>
        <v/>
      </c>
      <c r="G473" s="130" t="str">
        <f t="shared" si="15"/>
        <v/>
      </c>
      <c r="H473" s="48"/>
      <c r="I473" s="103"/>
      <c r="J473" s="48"/>
      <c r="K473" s="75"/>
    </row>
    <row r="474" spans="1:11" x14ac:dyDescent="0.25">
      <c r="A474" s="43">
        <v>457</v>
      </c>
      <c r="B474" s="78"/>
      <c r="C474" s="48"/>
      <c r="D474" s="48"/>
      <c r="E474" s="130" t="str">
        <f t="shared" si="14"/>
        <v/>
      </c>
      <c r="F474" s="130" t="str">
        <f>IF(OR(ISBLANK(B474),ISBLANK(D474))=FALSE,VLOOKUP($B$7&amp;"/"&amp;$J$7,EMT!$A$4:$C$9,3,FALSE),"")</f>
        <v/>
      </c>
      <c r="G474" s="130" t="str">
        <f t="shared" si="15"/>
        <v/>
      </c>
      <c r="H474" s="48"/>
      <c r="I474" s="103"/>
      <c r="J474" s="48"/>
      <c r="K474" s="75"/>
    </row>
    <row r="475" spans="1:11" x14ac:dyDescent="0.25">
      <c r="A475" s="43">
        <v>458</v>
      </c>
      <c r="B475" s="78"/>
      <c r="C475" s="48"/>
      <c r="D475" s="48"/>
      <c r="E475" s="130" t="str">
        <f t="shared" si="14"/>
        <v/>
      </c>
      <c r="F475" s="130" t="str">
        <f>IF(OR(ISBLANK(B475),ISBLANK(D475))=FALSE,VLOOKUP($B$7&amp;"/"&amp;$J$7,EMT!$A$4:$C$9,3,FALSE),"")</f>
        <v/>
      </c>
      <c r="G475" s="130" t="str">
        <f t="shared" si="15"/>
        <v/>
      </c>
      <c r="H475" s="48"/>
      <c r="I475" s="103"/>
      <c r="J475" s="48"/>
      <c r="K475" s="75"/>
    </row>
    <row r="476" spans="1:11" x14ac:dyDescent="0.25">
      <c r="A476" s="43">
        <v>459</v>
      </c>
      <c r="B476" s="78"/>
      <c r="C476" s="48"/>
      <c r="D476" s="48"/>
      <c r="E476" s="130" t="str">
        <f t="shared" si="14"/>
        <v/>
      </c>
      <c r="F476" s="130" t="str">
        <f>IF(OR(ISBLANK(B476),ISBLANK(D476))=FALSE,VLOOKUP($B$7&amp;"/"&amp;$J$7,EMT!$A$4:$C$9,3,FALSE),"")</f>
        <v/>
      </c>
      <c r="G476" s="130" t="str">
        <f t="shared" si="15"/>
        <v/>
      </c>
      <c r="H476" s="48"/>
      <c r="I476" s="103"/>
      <c r="J476" s="48"/>
      <c r="K476" s="75"/>
    </row>
    <row r="477" spans="1:11" x14ac:dyDescent="0.25">
      <c r="A477" s="43">
        <v>460</v>
      </c>
      <c r="B477" s="78"/>
      <c r="C477" s="48"/>
      <c r="D477" s="48"/>
      <c r="E477" s="130" t="str">
        <f t="shared" si="14"/>
        <v/>
      </c>
      <c r="F477" s="130" t="str">
        <f>IF(OR(ISBLANK(B477),ISBLANK(D477))=FALSE,VLOOKUP($B$7&amp;"/"&amp;$J$7,EMT!$A$4:$C$9,3,FALSE),"")</f>
        <v/>
      </c>
      <c r="G477" s="130" t="str">
        <f t="shared" si="15"/>
        <v/>
      </c>
      <c r="H477" s="48"/>
      <c r="I477" s="103"/>
      <c r="J477" s="48"/>
      <c r="K477" s="75"/>
    </row>
    <row r="478" spans="1:11" x14ac:dyDescent="0.25">
      <c r="A478" s="43">
        <v>461</v>
      </c>
      <c r="B478" s="78"/>
      <c r="C478" s="48"/>
      <c r="D478" s="48"/>
      <c r="E478" s="130" t="str">
        <f t="shared" si="14"/>
        <v/>
      </c>
      <c r="F478" s="130" t="str">
        <f>IF(OR(ISBLANK(B478),ISBLANK(D478))=FALSE,VLOOKUP($B$7&amp;"/"&amp;$J$7,EMT!$A$4:$C$9,3,FALSE),"")</f>
        <v/>
      </c>
      <c r="G478" s="130" t="str">
        <f t="shared" si="15"/>
        <v/>
      </c>
      <c r="H478" s="48"/>
      <c r="I478" s="103"/>
      <c r="J478" s="48"/>
      <c r="K478" s="75"/>
    </row>
    <row r="479" spans="1:11" x14ac:dyDescent="0.25">
      <c r="A479" s="43">
        <v>462</v>
      </c>
      <c r="B479" s="78"/>
      <c r="C479" s="48"/>
      <c r="D479" s="48"/>
      <c r="E479" s="130" t="str">
        <f t="shared" si="14"/>
        <v/>
      </c>
      <c r="F479" s="130" t="str">
        <f>IF(OR(ISBLANK(B479),ISBLANK(D479))=FALSE,VLOOKUP($B$7&amp;"/"&amp;$J$7,EMT!$A$4:$C$9,3,FALSE),"")</f>
        <v/>
      </c>
      <c r="G479" s="130" t="str">
        <f t="shared" si="15"/>
        <v/>
      </c>
      <c r="H479" s="48"/>
      <c r="I479" s="103"/>
      <c r="J479" s="48"/>
      <c r="K479" s="75"/>
    </row>
    <row r="480" spans="1:11" x14ac:dyDescent="0.25">
      <c r="A480" s="43">
        <v>463</v>
      </c>
      <c r="B480" s="78"/>
      <c r="C480" s="48"/>
      <c r="D480" s="48"/>
      <c r="E480" s="130" t="str">
        <f t="shared" si="14"/>
        <v/>
      </c>
      <c r="F480" s="130" t="str">
        <f>IF(OR(ISBLANK(B480),ISBLANK(D480))=FALSE,VLOOKUP($B$7&amp;"/"&amp;$J$7,EMT!$A$4:$C$9,3,FALSE),"")</f>
        <v/>
      </c>
      <c r="G480" s="130" t="str">
        <f t="shared" si="15"/>
        <v/>
      </c>
      <c r="H480" s="48"/>
      <c r="I480" s="103"/>
      <c r="J480" s="48"/>
      <c r="K480" s="75"/>
    </row>
    <row r="481" spans="1:11" x14ac:dyDescent="0.25">
      <c r="A481" s="43">
        <v>464</v>
      </c>
      <c r="B481" s="78"/>
      <c r="C481" s="48"/>
      <c r="D481" s="48"/>
      <c r="E481" s="130" t="str">
        <f t="shared" si="14"/>
        <v/>
      </c>
      <c r="F481" s="130" t="str">
        <f>IF(OR(ISBLANK(B481),ISBLANK(D481))=FALSE,VLOOKUP($B$7&amp;"/"&amp;$J$7,EMT!$A$4:$C$9,3,FALSE),"")</f>
        <v/>
      </c>
      <c r="G481" s="130" t="str">
        <f t="shared" si="15"/>
        <v/>
      </c>
      <c r="H481" s="48"/>
      <c r="I481" s="103"/>
      <c r="J481" s="48"/>
      <c r="K481" s="75"/>
    </row>
    <row r="482" spans="1:11" x14ac:dyDescent="0.25">
      <c r="A482" s="43">
        <v>465</v>
      </c>
      <c r="B482" s="78"/>
      <c r="C482" s="48"/>
      <c r="D482" s="48"/>
      <c r="E482" s="130" t="str">
        <f t="shared" si="14"/>
        <v/>
      </c>
      <c r="F482" s="130" t="str">
        <f>IF(OR(ISBLANK(B482),ISBLANK(D482))=FALSE,VLOOKUP($B$7&amp;"/"&amp;$J$7,EMT!$A$4:$C$9,3,FALSE),"")</f>
        <v/>
      </c>
      <c r="G482" s="130" t="str">
        <f t="shared" si="15"/>
        <v/>
      </c>
      <c r="H482" s="48"/>
      <c r="I482" s="103"/>
      <c r="J482" s="48"/>
      <c r="K482" s="75"/>
    </row>
    <row r="483" spans="1:11" x14ac:dyDescent="0.25">
      <c r="A483" s="43">
        <v>466</v>
      </c>
      <c r="B483" s="78"/>
      <c r="C483" s="48"/>
      <c r="D483" s="48"/>
      <c r="E483" s="130" t="str">
        <f t="shared" si="14"/>
        <v/>
      </c>
      <c r="F483" s="130" t="str">
        <f>IF(OR(ISBLANK(B483),ISBLANK(D483))=FALSE,VLOOKUP($B$7&amp;"/"&amp;$J$7,EMT!$A$4:$C$9,3,FALSE),"")</f>
        <v/>
      </c>
      <c r="G483" s="130" t="str">
        <f t="shared" si="15"/>
        <v/>
      </c>
      <c r="H483" s="48"/>
      <c r="I483" s="103"/>
      <c r="J483" s="48"/>
      <c r="K483" s="75"/>
    </row>
    <row r="484" spans="1:11" x14ac:dyDescent="0.25">
      <c r="A484" s="43">
        <v>467</v>
      </c>
      <c r="B484" s="78"/>
      <c r="C484" s="48"/>
      <c r="D484" s="48"/>
      <c r="E484" s="130" t="str">
        <f t="shared" si="14"/>
        <v/>
      </c>
      <c r="F484" s="130" t="str">
        <f>IF(OR(ISBLANK(B484),ISBLANK(D484))=FALSE,VLOOKUP($B$7&amp;"/"&amp;$J$7,EMT!$A$4:$C$9,3,FALSE),"")</f>
        <v/>
      </c>
      <c r="G484" s="130" t="str">
        <f t="shared" si="15"/>
        <v/>
      </c>
      <c r="H484" s="48"/>
      <c r="I484" s="103"/>
      <c r="J484" s="48"/>
      <c r="K484" s="75"/>
    </row>
    <row r="485" spans="1:11" x14ac:dyDescent="0.25">
      <c r="A485" s="43">
        <v>468</v>
      </c>
      <c r="B485" s="78"/>
      <c r="C485" s="48"/>
      <c r="D485" s="48"/>
      <c r="E485" s="130" t="str">
        <f t="shared" si="14"/>
        <v/>
      </c>
      <c r="F485" s="130" t="str">
        <f>IF(OR(ISBLANK(B485),ISBLANK(D485))=FALSE,VLOOKUP($B$7&amp;"/"&amp;$J$7,EMT!$A$4:$C$9,3,FALSE),"")</f>
        <v/>
      </c>
      <c r="G485" s="130" t="str">
        <f t="shared" si="15"/>
        <v/>
      </c>
      <c r="H485" s="48"/>
      <c r="I485" s="103"/>
      <c r="J485" s="48"/>
      <c r="K485" s="75"/>
    </row>
    <row r="486" spans="1:11" x14ac:dyDescent="0.25">
      <c r="A486" s="43">
        <v>469</v>
      </c>
      <c r="B486" s="78"/>
      <c r="C486" s="48"/>
      <c r="D486" s="48"/>
      <c r="E486" s="130" t="str">
        <f t="shared" si="14"/>
        <v/>
      </c>
      <c r="F486" s="130" t="str">
        <f>IF(OR(ISBLANK(B486),ISBLANK(D486))=FALSE,VLOOKUP($B$7&amp;"/"&amp;$J$7,EMT!$A$4:$C$9,3,FALSE),"")</f>
        <v/>
      </c>
      <c r="G486" s="130" t="str">
        <f t="shared" si="15"/>
        <v/>
      </c>
      <c r="H486" s="48"/>
      <c r="I486" s="103"/>
      <c r="J486" s="48"/>
      <c r="K486" s="75"/>
    </row>
    <row r="487" spans="1:11" x14ac:dyDescent="0.25">
      <c r="A487" s="43">
        <v>470</v>
      </c>
      <c r="B487" s="78"/>
      <c r="C487" s="48"/>
      <c r="D487" s="48"/>
      <c r="E487" s="130" t="str">
        <f t="shared" si="14"/>
        <v/>
      </c>
      <c r="F487" s="130" t="str">
        <f>IF(OR(ISBLANK(B487),ISBLANK(D487))=FALSE,VLOOKUP($B$7&amp;"/"&amp;$J$7,EMT!$A$4:$C$9,3,FALSE),"")</f>
        <v/>
      </c>
      <c r="G487" s="130" t="str">
        <f t="shared" si="15"/>
        <v/>
      </c>
      <c r="H487" s="48"/>
      <c r="I487" s="103"/>
      <c r="J487" s="48"/>
      <c r="K487" s="75"/>
    </row>
    <row r="488" spans="1:11" x14ac:dyDescent="0.25">
      <c r="A488" s="43">
        <v>471</v>
      </c>
      <c r="B488" s="78"/>
      <c r="C488" s="48"/>
      <c r="D488" s="48"/>
      <c r="E488" s="130" t="str">
        <f t="shared" si="14"/>
        <v/>
      </c>
      <c r="F488" s="130" t="str">
        <f>IF(OR(ISBLANK(B488),ISBLANK(D488))=FALSE,VLOOKUP($B$7&amp;"/"&amp;$J$7,EMT!$A$4:$C$9,3,FALSE),"")</f>
        <v/>
      </c>
      <c r="G488" s="130" t="str">
        <f t="shared" si="15"/>
        <v/>
      </c>
      <c r="H488" s="48"/>
      <c r="I488" s="103"/>
      <c r="J488" s="48"/>
      <c r="K488" s="75"/>
    </row>
    <row r="489" spans="1:11" x14ac:dyDescent="0.25">
      <c r="A489" s="43">
        <v>472</v>
      </c>
      <c r="B489" s="78"/>
      <c r="C489" s="48"/>
      <c r="D489" s="48"/>
      <c r="E489" s="130" t="str">
        <f t="shared" si="14"/>
        <v/>
      </c>
      <c r="F489" s="130" t="str">
        <f>IF(OR(ISBLANK(B489),ISBLANK(D489))=FALSE,VLOOKUP($B$7&amp;"/"&amp;$J$7,EMT!$A$4:$C$9,3,FALSE),"")</f>
        <v/>
      </c>
      <c r="G489" s="130" t="str">
        <f t="shared" si="15"/>
        <v/>
      </c>
      <c r="H489" s="48"/>
      <c r="I489" s="103"/>
      <c r="J489" s="48"/>
      <c r="K489" s="75"/>
    </row>
    <row r="490" spans="1:11" x14ac:dyDescent="0.25">
      <c r="A490" s="43">
        <v>473</v>
      </c>
      <c r="B490" s="78"/>
      <c r="C490" s="48"/>
      <c r="D490" s="48"/>
      <c r="E490" s="130" t="str">
        <f t="shared" si="14"/>
        <v/>
      </c>
      <c r="F490" s="130" t="str">
        <f>IF(OR(ISBLANK(B490),ISBLANK(D490))=FALSE,VLOOKUP($B$7&amp;"/"&amp;$J$7,EMT!$A$4:$C$9,3,FALSE),"")</f>
        <v/>
      </c>
      <c r="G490" s="130" t="str">
        <f t="shared" si="15"/>
        <v/>
      </c>
      <c r="H490" s="48"/>
      <c r="I490" s="103"/>
      <c r="J490" s="48"/>
      <c r="K490" s="75"/>
    </row>
    <row r="491" spans="1:11" x14ac:dyDescent="0.25">
      <c r="A491" s="43">
        <v>474</v>
      </c>
      <c r="B491" s="78"/>
      <c r="C491" s="48"/>
      <c r="D491" s="48"/>
      <c r="E491" s="130" t="str">
        <f t="shared" si="14"/>
        <v/>
      </c>
      <c r="F491" s="130" t="str">
        <f>IF(OR(ISBLANK(B491),ISBLANK(D491))=FALSE,VLOOKUP($B$7&amp;"/"&amp;$J$7,EMT!$A$4:$C$9,3,FALSE),"")</f>
        <v/>
      </c>
      <c r="G491" s="130" t="str">
        <f t="shared" si="15"/>
        <v/>
      </c>
      <c r="H491" s="48"/>
      <c r="I491" s="103"/>
      <c r="J491" s="48"/>
      <c r="K491" s="75"/>
    </row>
    <row r="492" spans="1:11" x14ac:dyDescent="0.25">
      <c r="A492" s="43">
        <v>475</v>
      </c>
      <c r="B492" s="78"/>
      <c r="C492" s="48"/>
      <c r="D492" s="48"/>
      <c r="E492" s="130" t="str">
        <f t="shared" si="14"/>
        <v/>
      </c>
      <c r="F492" s="130" t="str">
        <f>IF(OR(ISBLANK(B492),ISBLANK(D492))=FALSE,VLOOKUP($B$7&amp;"/"&amp;$J$7,EMT!$A$4:$C$9,3,FALSE),"")</f>
        <v/>
      </c>
      <c r="G492" s="130" t="str">
        <f t="shared" si="15"/>
        <v/>
      </c>
      <c r="H492" s="48"/>
      <c r="I492" s="103"/>
      <c r="J492" s="48"/>
      <c r="K492" s="75"/>
    </row>
    <row r="493" spans="1:11" x14ac:dyDescent="0.25">
      <c r="A493" s="43">
        <v>476</v>
      </c>
      <c r="B493" s="78"/>
      <c r="C493" s="48"/>
      <c r="D493" s="48"/>
      <c r="E493" s="130" t="str">
        <f t="shared" si="14"/>
        <v/>
      </c>
      <c r="F493" s="130" t="str">
        <f>IF(OR(ISBLANK(B493),ISBLANK(D493))=FALSE,VLOOKUP($B$7&amp;"/"&amp;$J$7,EMT!$A$4:$C$9,3,FALSE),"")</f>
        <v/>
      </c>
      <c r="G493" s="130" t="str">
        <f t="shared" si="15"/>
        <v/>
      </c>
      <c r="H493" s="48"/>
      <c r="I493" s="103"/>
      <c r="J493" s="48"/>
      <c r="K493" s="75"/>
    </row>
    <row r="494" spans="1:11" x14ac:dyDescent="0.25">
      <c r="A494" s="43">
        <v>477</v>
      </c>
      <c r="B494" s="78"/>
      <c r="C494" s="48"/>
      <c r="D494" s="48"/>
      <c r="E494" s="130" t="str">
        <f t="shared" si="14"/>
        <v/>
      </c>
      <c r="F494" s="130" t="str">
        <f>IF(OR(ISBLANK(B494),ISBLANK(D494))=FALSE,VLOOKUP($B$7&amp;"/"&amp;$J$7,EMT!$A$4:$C$9,3,FALSE),"")</f>
        <v/>
      </c>
      <c r="G494" s="130" t="str">
        <f t="shared" si="15"/>
        <v/>
      </c>
      <c r="H494" s="48"/>
      <c r="I494" s="103"/>
      <c r="J494" s="48"/>
      <c r="K494" s="75"/>
    </row>
    <row r="495" spans="1:11" x14ac:dyDescent="0.25">
      <c r="A495" s="43">
        <v>478</v>
      </c>
      <c r="B495" s="78"/>
      <c r="C495" s="48"/>
      <c r="D495" s="48"/>
      <c r="E495" s="130" t="str">
        <f t="shared" si="14"/>
        <v/>
      </c>
      <c r="F495" s="130" t="str">
        <f>IF(OR(ISBLANK(B495),ISBLANK(D495))=FALSE,VLOOKUP($B$7&amp;"/"&amp;$J$7,EMT!$A$4:$C$9,3,FALSE),"")</f>
        <v/>
      </c>
      <c r="G495" s="130" t="str">
        <f t="shared" si="15"/>
        <v/>
      </c>
      <c r="H495" s="48"/>
      <c r="I495" s="103"/>
      <c r="J495" s="48"/>
      <c r="K495" s="75"/>
    </row>
    <row r="496" spans="1:11" x14ac:dyDescent="0.25">
      <c r="A496" s="43">
        <v>479</v>
      </c>
      <c r="B496" s="78"/>
      <c r="C496" s="48"/>
      <c r="D496" s="48"/>
      <c r="E496" s="130" t="str">
        <f t="shared" si="14"/>
        <v/>
      </c>
      <c r="F496" s="130" t="str">
        <f>IF(OR(ISBLANK(B496),ISBLANK(D496))=FALSE,VLOOKUP($B$7&amp;"/"&amp;$J$7,EMT!$A$4:$C$9,3,FALSE),"")</f>
        <v/>
      </c>
      <c r="G496" s="130" t="str">
        <f t="shared" si="15"/>
        <v/>
      </c>
      <c r="H496" s="48"/>
      <c r="I496" s="103"/>
      <c r="J496" s="48"/>
      <c r="K496" s="75"/>
    </row>
    <row r="497" spans="1:11" x14ac:dyDescent="0.25">
      <c r="A497" s="43">
        <v>480</v>
      </c>
      <c r="B497" s="78"/>
      <c r="C497" s="48"/>
      <c r="D497" s="48"/>
      <c r="E497" s="130" t="str">
        <f t="shared" si="14"/>
        <v/>
      </c>
      <c r="F497" s="130" t="str">
        <f>IF(OR(ISBLANK(B497),ISBLANK(D497))=FALSE,VLOOKUP($B$7&amp;"/"&amp;$J$7,EMT!$A$4:$C$9,3,FALSE),"")</f>
        <v/>
      </c>
      <c r="G497" s="130" t="str">
        <f t="shared" si="15"/>
        <v/>
      </c>
      <c r="H497" s="48"/>
      <c r="I497" s="103"/>
      <c r="J497" s="48"/>
      <c r="K497" s="75"/>
    </row>
    <row r="498" spans="1:11" x14ac:dyDescent="0.25">
      <c r="A498" s="43">
        <v>481</v>
      </c>
      <c r="B498" s="78"/>
      <c r="C498" s="48"/>
      <c r="D498" s="48"/>
      <c r="E498" s="130" t="str">
        <f t="shared" si="14"/>
        <v/>
      </c>
      <c r="F498" s="130" t="str">
        <f>IF(OR(ISBLANK(B498),ISBLANK(D498))=FALSE,VLOOKUP($B$7&amp;"/"&amp;$J$7,EMT!$A$4:$C$9,3,FALSE),"")</f>
        <v/>
      </c>
      <c r="G498" s="130" t="str">
        <f t="shared" si="15"/>
        <v/>
      </c>
      <c r="H498" s="48"/>
      <c r="I498" s="103"/>
      <c r="J498" s="48"/>
      <c r="K498" s="75"/>
    </row>
    <row r="499" spans="1:11" x14ac:dyDescent="0.25">
      <c r="A499" s="43">
        <v>482</v>
      </c>
      <c r="B499" s="78"/>
      <c r="C499" s="48"/>
      <c r="D499" s="48"/>
      <c r="E499" s="130" t="str">
        <f t="shared" si="14"/>
        <v/>
      </c>
      <c r="F499" s="130" t="str">
        <f>IF(OR(ISBLANK(B499),ISBLANK(D499))=FALSE,VLOOKUP($B$7&amp;"/"&amp;$J$7,EMT!$A$4:$C$9,3,FALSE),"")</f>
        <v/>
      </c>
      <c r="G499" s="130" t="str">
        <f t="shared" si="15"/>
        <v/>
      </c>
      <c r="H499" s="48"/>
      <c r="I499" s="103"/>
      <c r="J499" s="48"/>
      <c r="K499" s="75"/>
    </row>
    <row r="500" spans="1:11" x14ac:dyDescent="0.25">
      <c r="A500" s="43">
        <v>483</v>
      </c>
      <c r="B500" s="78"/>
      <c r="C500" s="48"/>
      <c r="D500" s="48"/>
      <c r="E500" s="130" t="str">
        <f t="shared" si="14"/>
        <v/>
      </c>
      <c r="F500" s="130" t="str">
        <f>IF(OR(ISBLANK(B500),ISBLANK(D500))=FALSE,VLOOKUP($B$7&amp;"/"&amp;$J$7,EMT!$A$4:$C$9,3,FALSE),"")</f>
        <v/>
      </c>
      <c r="G500" s="130" t="str">
        <f t="shared" si="15"/>
        <v/>
      </c>
      <c r="H500" s="48"/>
      <c r="I500" s="103"/>
      <c r="J500" s="48"/>
      <c r="K500" s="75"/>
    </row>
    <row r="501" spans="1:11" x14ac:dyDescent="0.25">
      <c r="A501" s="43">
        <v>484</v>
      </c>
      <c r="B501" s="78"/>
      <c r="C501" s="48"/>
      <c r="D501" s="48"/>
      <c r="E501" s="130" t="str">
        <f t="shared" si="14"/>
        <v/>
      </c>
      <c r="F501" s="130" t="str">
        <f>IF(OR(ISBLANK(B501),ISBLANK(D501))=FALSE,VLOOKUP($B$7&amp;"/"&amp;$J$7,EMT!$A$4:$C$9,3,FALSE),"")</f>
        <v/>
      </c>
      <c r="G501" s="130" t="str">
        <f t="shared" si="15"/>
        <v/>
      </c>
      <c r="H501" s="48"/>
      <c r="I501" s="103"/>
      <c r="J501" s="48"/>
      <c r="K501" s="75"/>
    </row>
    <row r="502" spans="1:11" x14ac:dyDescent="0.25">
      <c r="A502" s="43">
        <v>485</v>
      </c>
      <c r="B502" s="78"/>
      <c r="C502" s="48"/>
      <c r="D502" s="48"/>
      <c r="E502" s="130" t="str">
        <f t="shared" si="14"/>
        <v/>
      </c>
      <c r="F502" s="130" t="str">
        <f>IF(OR(ISBLANK(B502),ISBLANK(D502))=FALSE,VLOOKUP($B$7&amp;"/"&amp;$J$7,EMT!$A$4:$C$9,3,FALSE),"")</f>
        <v/>
      </c>
      <c r="G502" s="130" t="str">
        <f t="shared" si="15"/>
        <v/>
      </c>
      <c r="H502" s="48"/>
      <c r="I502" s="103"/>
      <c r="J502" s="48"/>
      <c r="K502" s="75"/>
    </row>
    <row r="503" spans="1:11" x14ac:dyDescent="0.25">
      <c r="A503" s="43">
        <v>486</v>
      </c>
      <c r="B503" s="78"/>
      <c r="C503" s="48"/>
      <c r="D503" s="48"/>
      <c r="E503" s="130" t="str">
        <f t="shared" si="14"/>
        <v/>
      </c>
      <c r="F503" s="130" t="str">
        <f>IF(OR(ISBLANK(B503),ISBLANK(D503))=FALSE,VLOOKUP($B$7&amp;"/"&amp;$J$7,EMT!$A$4:$C$9,3,FALSE),"")</f>
        <v/>
      </c>
      <c r="G503" s="130" t="str">
        <f t="shared" si="15"/>
        <v/>
      </c>
      <c r="H503" s="48"/>
      <c r="I503" s="103"/>
      <c r="J503" s="48"/>
      <c r="K503" s="75"/>
    </row>
    <row r="504" spans="1:11" x14ac:dyDescent="0.25">
      <c r="A504" s="43">
        <v>487</v>
      </c>
      <c r="B504" s="78"/>
      <c r="C504" s="48"/>
      <c r="D504" s="48"/>
      <c r="E504" s="130" t="str">
        <f t="shared" si="14"/>
        <v/>
      </c>
      <c r="F504" s="130" t="str">
        <f>IF(OR(ISBLANK(B504),ISBLANK(D504))=FALSE,VLOOKUP($B$7&amp;"/"&amp;$J$7,EMT!$A$4:$C$9,3,FALSE),"")</f>
        <v/>
      </c>
      <c r="G504" s="130" t="str">
        <f t="shared" si="15"/>
        <v/>
      </c>
      <c r="H504" s="48"/>
      <c r="I504" s="103"/>
      <c r="J504" s="48"/>
      <c r="K504" s="75"/>
    </row>
    <row r="505" spans="1:11" x14ac:dyDescent="0.25">
      <c r="A505" s="43">
        <v>488</v>
      </c>
      <c r="B505" s="78"/>
      <c r="C505" s="48"/>
      <c r="D505" s="48"/>
      <c r="E505" s="130" t="str">
        <f t="shared" si="14"/>
        <v/>
      </c>
      <c r="F505" s="130" t="str">
        <f>IF(OR(ISBLANK(B505),ISBLANK(D505))=FALSE,VLOOKUP($B$7&amp;"/"&amp;$J$7,EMT!$A$4:$C$9,3,FALSE),"")</f>
        <v/>
      </c>
      <c r="G505" s="130" t="str">
        <f t="shared" si="15"/>
        <v/>
      </c>
      <c r="H505" s="48"/>
      <c r="I505" s="103"/>
      <c r="J505" s="48"/>
      <c r="K505" s="75"/>
    </row>
    <row r="506" spans="1:11" x14ac:dyDescent="0.25">
      <c r="A506" s="43">
        <v>489</v>
      </c>
      <c r="B506" s="78"/>
      <c r="C506" s="48"/>
      <c r="D506" s="48"/>
      <c r="E506" s="130" t="str">
        <f t="shared" si="14"/>
        <v/>
      </c>
      <c r="F506" s="130" t="str">
        <f>IF(OR(ISBLANK(B506),ISBLANK(D506))=FALSE,VLOOKUP($B$7&amp;"/"&amp;$J$7,EMT!$A$4:$C$9,3,FALSE),"")</f>
        <v/>
      </c>
      <c r="G506" s="130" t="str">
        <f t="shared" si="15"/>
        <v/>
      </c>
      <c r="H506" s="48"/>
      <c r="I506" s="103"/>
      <c r="J506" s="48"/>
      <c r="K506" s="75"/>
    </row>
    <row r="507" spans="1:11" x14ac:dyDescent="0.25">
      <c r="A507" s="43">
        <v>490</v>
      </c>
      <c r="B507" s="78"/>
      <c r="C507" s="48"/>
      <c r="D507" s="48"/>
      <c r="E507" s="130" t="str">
        <f t="shared" si="14"/>
        <v/>
      </c>
      <c r="F507" s="130" t="str">
        <f>IF(OR(ISBLANK(B507),ISBLANK(D507))=FALSE,VLOOKUP($B$7&amp;"/"&amp;$J$7,EMT!$A$4:$C$9,3,FALSE),"")</f>
        <v/>
      </c>
      <c r="G507" s="130" t="str">
        <f t="shared" si="15"/>
        <v/>
      </c>
      <c r="H507" s="48"/>
      <c r="I507" s="103"/>
      <c r="J507" s="48"/>
      <c r="K507" s="75"/>
    </row>
    <row r="508" spans="1:11" x14ac:dyDescent="0.25">
      <c r="A508" s="43">
        <v>491</v>
      </c>
      <c r="B508" s="78"/>
      <c r="C508" s="48"/>
      <c r="D508" s="48"/>
      <c r="E508" s="130" t="str">
        <f t="shared" si="14"/>
        <v/>
      </c>
      <c r="F508" s="130" t="str">
        <f>IF(OR(ISBLANK(B508),ISBLANK(D508))=FALSE,VLOOKUP($B$7&amp;"/"&amp;$J$7,EMT!$A$4:$C$9,3,FALSE),"")</f>
        <v/>
      </c>
      <c r="G508" s="130" t="str">
        <f t="shared" si="15"/>
        <v/>
      </c>
      <c r="H508" s="48"/>
      <c r="I508" s="103"/>
      <c r="J508" s="48"/>
      <c r="K508" s="75"/>
    </row>
    <row r="509" spans="1:11" x14ac:dyDescent="0.25">
      <c r="A509" s="43">
        <v>492</v>
      </c>
      <c r="B509" s="78"/>
      <c r="C509" s="48"/>
      <c r="D509" s="48"/>
      <c r="E509" s="130" t="str">
        <f t="shared" si="14"/>
        <v/>
      </c>
      <c r="F509" s="130" t="str">
        <f>IF(OR(ISBLANK(B509),ISBLANK(D509))=FALSE,VLOOKUP($B$7&amp;"/"&amp;$J$7,EMT!$A$4:$C$9,3,FALSE),"")</f>
        <v/>
      </c>
      <c r="G509" s="130" t="str">
        <f t="shared" si="15"/>
        <v/>
      </c>
      <c r="H509" s="48"/>
      <c r="I509" s="103"/>
      <c r="J509" s="48"/>
      <c r="K509" s="75"/>
    </row>
    <row r="510" spans="1:11" x14ac:dyDescent="0.25">
      <c r="A510" s="43">
        <v>493</v>
      </c>
      <c r="B510" s="78"/>
      <c r="C510" s="48"/>
      <c r="D510" s="48"/>
      <c r="E510" s="130" t="str">
        <f t="shared" si="14"/>
        <v/>
      </c>
      <c r="F510" s="130" t="str">
        <f>IF(OR(ISBLANK(B510),ISBLANK(D510))=FALSE,VLOOKUP($B$7&amp;"/"&amp;$J$7,EMT!$A$4:$C$9,3,FALSE),"")</f>
        <v/>
      </c>
      <c r="G510" s="130" t="str">
        <f t="shared" si="15"/>
        <v/>
      </c>
      <c r="H510" s="48"/>
      <c r="I510" s="103"/>
      <c r="J510" s="48"/>
      <c r="K510" s="75"/>
    </row>
    <row r="511" spans="1:11" x14ac:dyDescent="0.25">
      <c r="A511" s="43">
        <v>494</v>
      </c>
      <c r="B511" s="78"/>
      <c r="C511" s="48"/>
      <c r="D511" s="48"/>
      <c r="E511" s="130" t="str">
        <f t="shared" si="14"/>
        <v/>
      </c>
      <c r="F511" s="130" t="str">
        <f>IF(OR(ISBLANK(B511),ISBLANK(D511))=FALSE,VLOOKUP($B$7&amp;"/"&amp;$J$7,EMT!$A$4:$C$9,3,FALSE),"")</f>
        <v/>
      </c>
      <c r="G511" s="130" t="str">
        <f t="shared" si="15"/>
        <v/>
      </c>
      <c r="H511" s="48"/>
      <c r="I511" s="103"/>
      <c r="J511" s="48"/>
      <c r="K511" s="75"/>
    </row>
    <row r="512" spans="1:11" x14ac:dyDescent="0.25">
      <c r="A512" s="43">
        <v>495</v>
      </c>
      <c r="B512" s="78"/>
      <c r="C512" s="48"/>
      <c r="D512" s="48"/>
      <c r="E512" s="130" t="str">
        <f t="shared" si="14"/>
        <v/>
      </c>
      <c r="F512" s="130" t="str">
        <f>IF(OR(ISBLANK(B512),ISBLANK(D512))=FALSE,VLOOKUP($B$7&amp;"/"&amp;$J$7,EMT!$A$4:$C$9,3,FALSE),"")</f>
        <v/>
      </c>
      <c r="G512" s="130" t="str">
        <f t="shared" si="15"/>
        <v/>
      </c>
      <c r="H512" s="48"/>
      <c r="I512" s="103"/>
      <c r="J512" s="48"/>
      <c r="K512" s="75"/>
    </row>
    <row r="513" spans="1:11" x14ac:dyDescent="0.25">
      <c r="A513" s="43">
        <v>496</v>
      </c>
      <c r="B513" s="78"/>
      <c r="C513" s="48"/>
      <c r="D513" s="48"/>
      <c r="E513" s="130" t="str">
        <f t="shared" si="14"/>
        <v/>
      </c>
      <c r="F513" s="130" t="str">
        <f>IF(OR(ISBLANK(B513),ISBLANK(D513))=FALSE,VLOOKUP($B$7&amp;"/"&amp;$J$7,EMT!$A$4:$C$9,3,FALSE),"")</f>
        <v/>
      </c>
      <c r="G513" s="130" t="str">
        <f t="shared" si="15"/>
        <v/>
      </c>
      <c r="H513" s="48"/>
      <c r="I513" s="103"/>
      <c r="J513" s="48"/>
      <c r="K513" s="75"/>
    </row>
    <row r="514" spans="1:11" x14ac:dyDescent="0.25">
      <c r="A514" s="43">
        <v>497</v>
      </c>
      <c r="B514" s="78"/>
      <c r="C514" s="48"/>
      <c r="D514" s="48"/>
      <c r="E514" s="130" t="str">
        <f t="shared" si="14"/>
        <v/>
      </c>
      <c r="F514" s="130" t="str">
        <f>IF(OR(ISBLANK(B514),ISBLANK(D514))=FALSE,VLOOKUP($B$7&amp;"/"&amp;$J$7,EMT!$A$4:$C$9,3,FALSE),"")</f>
        <v/>
      </c>
      <c r="G514" s="130" t="str">
        <f t="shared" si="15"/>
        <v/>
      </c>
      <c r="H514" s="48"/>
      <c r="I514" s="103"/>
      <c r="J514" s="48"/>
      <c r="K514" s="75"/>
    </row>
    <row r="515" spans="1:11" x14ac:dyDescent="0.25">
      <c r="A515" s="43">
        <v>498</v>
      </c>
      <c r="B515" s="78"/>
      <c r="C515" s="48"/>
      <c r="D515" s="48"/>
      <c r="E515" s="130" t="str">
        <f t="shared" si="14"/>
        <v/>
      </c>
      <c r="F515" s="130" t="str">
        <f>IF(OR(ISBLANK(B515),ISBLANK(D515))=FALSE,VLOOKUP($B$7&amp;"/"&amp;$J$7,EMT!$A$4:$C$9,3,FALSE),"")</f>
        <v/>
      </c>
      <c r="G515" s="130" t="str">
        <f t="shared" si="15"/>
        <v/>
      </c>
      <c r="H515" s="48"/>
      <c r="I515" s="103"/>
      <c r="J515" s="48"/>
      <c r="K515" s="75"/>
    </row>
    <row r="516" spans="1:11" x14ac:dyDescent="0.25">
      <c r="A516" s="43">
        <v>499</v>
      </c>
      <c r="B516" s="78"/>
      <c r="C516" s="48"/>
      <c r="D516" s="48"/>
      <c r="E516" s="130" t="str">
        <f t="shared" si="14"/>
        <v/>
      </c>
      <c r="F516" s="130" t="str">
        <f>IF(OR(ISBLANK(B516),ISBLANK(D516))=FALSE,VLOOKUP($B$7&amp;"/"&amp;$J$7,EMT!$A$4:$C$9,3,FALSE),"")</f>
        <v/>
      </c>
      <c r="G516" s="130" t="str">
        <f t="shared" si="15"/>
        <v/>
      </c>
      <c r="H516" s="48"/>
      <c r="I516" s="103"/>
      <c r="J516" s="48"/>
      <c r="K516" s="75"/>
    </row>
    <row r="517" spans="1:11" x14ac:dyDescent="0.25">
      <c r="A517" s="43">
        <v>500</v>
      </c>
      <c r="B517" s="78"/>
      <c r="C517" s="48"/>
      <c r="D517" s="48"/>
      <c r="E517" s="130" t="str">
        <f t="shared" si="14"/>
        <v/>
      </c>
      <c r="F517" s="130" t="str">
        <f>IF(OR(ISBLANK(B517),ISBLANK(D517))=FALSE,VLOOKUP($B$7&amp;"/"&amp;$J$7,EMT!$A$4:$C$9,3,FALSE),"")</f>
        <v/>
      </c>
      <c r="G517" s="130" t="str">
        <f t="shared" si="15"/>
        <v/>
      </c>
      <c r="H517" s="48"/>
      <c r="I517" s="103"/>
      <c r="J517" s="48"/>
      <c r="K517" s="75"/>
    </row>
    <row r="518" spans="1:11" x14ac:dyDescent="0.25">
      <c r="A518" s="43">
        <v>501</v>
      </c>
      <c r="B518" s="78"/>
      <c r="C518" s="48"/>
      <c r="D518" s="48"/>
      <c r="E518" s="130" t="str">
        <f t="shared" si="14"/>
        <v/>
      </c>
      <c r="F518" s="130" t="str">
        <f>IF(OR(ISBLANK(B518),ISBLANK(D518))=FALSE,VLOOKUP($B$7&amp;"/"&amp;$J$7,EMT!$A$4:$C$9,3,FALSE),"")</f>
        <v/>
      </c>
      <c r="G518" s="130" t="str">
        <f t="shared" si="15"/>
        <v/>
      </c>
      <c r="H518" s="48"/>
      <c r="I518" s="103"/>
      <c r="J518" s="48"/>
      <c r="K518" s="75"/>
    </row>
    <row r="519" spans="1:11" x14ac:dyDescent="0.25">
      <c r="A519" s="43">
        <v>502</v>
      </c>
      <c r="B519" s="78"/>
      <c r="C519" s="48"/>
      <c r="D519" s="48"/>
      <c r="E519" s="130" t="str">
        <f t="shared" si="14"/>
        <v/>
      </c>
      <c r="F519" s="130" t="str">
        <f>IF(OR(ISBLANK(B519),ISBLANK(D519))=FALSE,VLOOKUP($B$7&amp;"/"&amp;$J$7,EMT!$A$4:$C$9,3,FALSE),"")</f>
        <v/>
      </c>
      <c r="G519" s="130" t="str">
        <f t="shared" si="15"/>
        <v/>
      </c>
      <c r="H519" s="48"/>
      <c r="I519" s="103"/>
      <c r="J519" s="48"/>
      <c r="K519" s="75"/>
    </row>
    <row r="520" spans="1:11" x14ac:dyDescent="0.25">
      <c r="A520" s="43">
        <v>503</v>
      </c>
      <c r="B520" s="78"/>
      <c r="C520" s="48"/>
      <c r="D520" s="48"/>
      <c r="E520" s="130" t="str">
        <f t="shared" si="14"/>
        <v/>
      </c>
      <c r="F520" s="130" t="str">
        <f>IF(OR(ISBLANK(B520),ISBLANK(D520))=FALSE,VLOOKUP($B$7&amp;"/"&amp;$J$7,EMT!$A$4:$C$9,3,FALSE),"")</f>
        <v/>
      </c>
      <c r="G520" s="130" t="str">
        <f t="shared" si="15"/>
        <v/>
      </c>
      <c r="H520" s="48"/>
      <c r="I520" s="103"/>
      <c r="J520" s="48"/>
      <c r="K520" s="75"/>
    </row>
    <row r="521" spans="1:11" x14ac:dyDescent="0.25">
      <c r="A521" s="43">
        <v>504</v>
      </c>
      <c r="B521" s="78"/>
      <c r="C521" s="48"/>
      <c r="D521" s="48"/>
      <c r="E521" s="130" t="str">
        <f t="shared" si="14"/>
        <v/>
      </c>
      <c r="F521" s="130" t="str">
        <f>IF(OR(ISBLANK(B521),ISBLANK(D521))=FALSE,VLOOKUP($B$7&amp;"/"&amp;$J$7,EMT!$A$4:$C$9,3,FALSE),"")</f>
        <v/>
      </c>
      <c r="G521" s="130" t="str">
        <f t="shared" si="15"/>
        <v/>
      </c>
      <c r="H521" s="48"/>
      <c r="I521" s="103"/>
      <c r="J521" s="48"/>
      <c r="K521" s="75"/>
    </row>
    <row r="522" spans="1:11" x14ac:dyDescent="0.25">
      <c r="A522" s="43">
        <v>505</v>
      </c>
      <c r="B522" s="78"/>
      <c r="C522" s="48"/>
      <c r="D522" s="48"/>
      <c r="E522" s="130" t="str">
        <f t="shared" si="14"/>
        <v/>
      </c>
      <c r="F522" s="130" t="str">
        <f>IF(OR(ISBLANK(B522),ISBLANK(D522))=FALSE,VLOOKUP($B$7&amp;"/"&amp;$J$7,EMT!$A$4:$C$9,3,FALSE),"")</f>
        <v/>
      </c>
      <c r="G522" s="130" t="str">
        <f t="shared" si="15"/>
        <v/>
      </c>
      <c r="H522" s="48"/>
      <c r="I522" s="103"/>
      <c r="J522" s="48"/>
      <c r="K522" s="75"/>
    </row>
    <row r="523" spans="1:11" x14ac:dyDescent="0.25">
      <c r="A523" s="43">
        <v>506</v>
      </c>
      <c r="B523" s="78"/>
      <c r="C523" s="48"/>
      <c r="D523" s="48"/>
      <c r="E523" s="130" t="str">
        <f t="shared" si="14"/>
        <v/>
      </c>
      <c r="F523" s="130" t="str">
        <f>IF(OR(ISBLANK(B523),ISBLANK(D523))=FALSE,VLOOKUP($B$7&amp;"/"&amp;$J$7,EMT!$A$4:$C$9,3,FALSE),"")</f>
        <v/>
      </c>
      <c r="G523" s="130" t="str">
        <f t="shared" si="15"/>
        <v/>
      </c>
      <c r="H523" s="48"/>
      <c r="I523" s="103"/>
      <c r="J523" s="48"/>
      <c r="K523" s="75"/>
    </row>
    <row r="524" spans="1:11" x14ac:dyDescent="0.25">
      <c r="A524" s="43">
        <v>507</v>
      </c>
      <c r="B524" s="78"/>
      <c r="C524" s="48"/>
      <c r="D524" s="48"/>
      <c r="E524" s="130" t="str">
        <f t="shared" si="14"/>
        <v/>
      </c>
      <c r="F524" s="130" t="str">
        <f>IF(OR(ISBLANK(B524),ISBLANK(D524))=FALSE,VLOOKUP($B$7&amp;"/"&amp;$J$7,EMT!$A$4:$C$9,3,FALSE),"")</f>
        <v/>
      </c>
      <c r="G524" s="130" t="str">
        <f t="shared" si="15"/>
        <v/>
      </c>
      <c r="H524" s="48"/>
      <c r="I524" s="103"/>
      <c r="J524" s="48"/>
      <c r="K524" s="75"/>
    </row>
    <row r="525" spans="1:11" x14ac:dyDescent="0.25">
      <c r="A525" s="43">
        <v>508</v>
      </c>
      <c r="B525" s="78"/>
      <c r="C525" s="48"/>
      <c r="D525" s="48"/>
      <c r="E525" s="130" t="str">
        <f t="shared" si="14"/>
        <v/>
      </c>
      <c r="F525" s="130" t="str">
        <f>IF(OR(ISBLANK(B525),ISBLANK(D525))=FALSE,VLOOKUP($B$7&amp;"/"&amp;$J$7,EMT!$A$4:$C$9,3,FALSE),"")</f>
        <v/>
      </c>
      <c r="G525" s="130" t="str">
        <f t="shared" si="15"/>
        <v/>
      </c>
      <c r="H525" s="48"/>
      <c r="I525" s="103"/>
      <c r="J525" s="48"/>
      <c r="K525" s="75"/>
    </row>
    <row r="526" spans="1:11" x14ac:dyDescent="0.25">
      <c r="A526" s="43">
        <v>509</v>
      </c>
      <c r="B526" s="78"/>
      <c r="C526" s="48"/>
      <c r="D526" s="48"/>
      <c r="E526" s="130" t="str">
        <f t="shared" si="14"/>
        <v/>
      </c>
      <c r="F526" s="130" t="str">
        <f>IF(OR(ISBLANK(B526),ISBLANK(D526))=FALSE,VLOOKUP($B$7&amp;"/"&amp;$J$7,EMT!$A$4:$C$9,3,FALSE),"")</f>
        <v/>
      </c>
      <c r="G526" s="130" t="str">
        <f t="shared" si="15"/>
        <v/>
      </c>
      <c r="H526" s="48"/>
      <c r="I526" s="103"/>
      <c r="J526" s="48"/>
      <c r="K526" s="75"/>
    </row>
    <row r="527" spans="1:11" x14ac:dyDescent="0.25">
      <c r="A527" s="43">
        <v>510</v>
      </c>
      <c r="B527" s="78"/>
      <c r="C527" s="48"/>
      <c r="D527" s="48"/>
      <c r="E527" s="130" t="str">
        <f t="shared" si="14"/>
        <v/>
      </c>
      <c r="F527" s="130" t="str">
        <f>IF(OR(ISBLANK(B527),ISBLANK(D527))=FALSE,VLOOKUP($B$7&amp;"/"&amp;$J$7,EMT!$A$4:$C$9,3,FALSE),"")</f>
        <v/>
      </c>
      <c r="G527" s="130" t="str">
        <f t="shared" si="15"/>
        <v/>
      </c>
      <c r="H527" s="48"/>
      <c r="I527" s="103"/>
      <c r="J527" s="48"/>
      <c r="K527" s="75"/>
    </row>
    <row r="528" spans="1:11" x14ac:dyDescent="0.25">
      <c r="A528" s="43">
        <v>511</v>
      </c>
      <c r="B528" s="78"/>
      <c r="C528" s="48"/>
      <c r="D528" s="48"/>
      <c r="E528" s="130" t="str">
        <f t="shared" si="14"/>
        <v/>
      </c>
      <c r="F528" s="130" t="str">
        <f>IF(OR(ISBLANK(B528),ISBLANK(D528))=FALSE,VLOOKUP($B$7&amp;"/"&amp;$J$7,EMT!$A$4:$C$9,3,FALSE),"")</f>
        <v/>
      </c>
      <c r="G528" s="130" t="str">
        <f t="shared" si="15"/>
        <v/>
      </c>
      <c r="H528" s="48"/>
      <c r="I528" s="103"/>
      <c r="J528" s="48"/>
      <c r="K528" s="75"/>
    </row>
    <row r="529" spans="1:11" x14ac:dyDescent="0.25">
      <c r="A529" s="43">
        <v>512</v>
      </c>
      <c r="B529" s="78"/>
      <c r="C529" s="48"/>
      <c r="D529" s="48"/>
      <c r="E529" s="130" t="str">
        <f t="shared" si="14"/>
        <v/>
      </c>
      <c r="F529" s="130" t="str">
        <f>IF(OR(ISBLANK(B529),ISBLANK(D529))=FALSE,VLOOKUP($B$7&amp;"/"&amp;$J$7,EMT!$A$4:$C$9,3,FALSE),"")</f>
        <v/>
      </c>
      <c r="G529" s="130" t="str">
        <f t="shared" si="15"/>
        <v/>
      </c>
      <c r="H529" s="48"/>
      <c r="I529" s="103"/>
      <c r="J529" s="48"/>
      <c r="K529" s="75"/>
    </row>
    <row r="530" spans="1:11" x14ac:dyDescent="0.25">
      <c r="A530" s="43">
        <v>513</v>
      </c>
      <c r="B530" s="78"/>
      <c r="C530" s="48"/>
      <c r="D530" s="48"/>
      <c r="E530" s="130" t="str">
        <f t="shared" ref="E530:E593" si="16">IF(OR(ISBLANK(B530),ISBLANK(C530),ISBLANK(D530)) = FALSE,D530-$J$7,"")</f>
        <v/>
      </c>
      <c r="F530" s="130" t="str">
        <f>IF(OR(ISBLANK(B530),ISBLANK(D530))=FALSE,VLOOKUP($B$7&amp;"/"&amp;$J$7,EMT!$A$4:$C$9,3,FALSE),"")</f>
        <v/>
      </c>
      <c r="G530" s="130" t="str">
        <f t="shared" si="15"/>
        <v/>
      </c>
      <c r="H530" s="48"/>
      <c r="I530" s="103"/>
      <c r="J530" s="48"/>
      <c r="K530" s="75"/>
    </row>
    <row r="531" spans="1:11" x14ac:dyDescent="0.25">
      <c r="A531" s="43">
        <v>514</v>
      </c>
      <c r="B531" s="78"/>
      <c r="C531" s="48"/>
      <c r="D531" s="48"/>
      <c r="E531" s="130" t="str">
        <f t="shared" si="16"/>
        <v/>
      </c>
      <c r="F531" s="130" t="str">
        <f>IF(OR(ISBLANK(B531),ISBLANK(D531))=FALSE,VLOOKUP($B$7&amp;"/"&amp;$J$7,EMT!$A$4:$C$9,3,FALSE),"")</f>
        <v/>
      </c>
      <c r="G531" s="130" t="str">
        <f t="shared" ref="G531:G594" si="17">IF(F531="","",-F531)</f>
        <v/>
      </c>
      <c r="H531" s="48"/>
      <c r="I531" s="103"/>
      <c r="J531" s="48"/>
      <c r="K531" s="75"/>
    </row>
    <row r="532" spans="1:11" x14ac:dyDescent="0.25">
      <c r="A532" s="43">
        <v>515</v>
      </c>
      <c r="B532" s="78"/>
      <c r="C532" s="48"/>
      <c r="D532" s="48"/>
      <c r="E532" s="130" t="str">
        <f t="shared" si="16"/>
        <v/>
      </c>
      <c r="F532" s="130" t="str">
        <f>IF(OR(ISBLANK(B532),ISBLANK(D532))=FALSE,VLOOKUP($B$7&amp;"/"&amp;$J$7,EMT!$A$4:$C$9,3,FALSE),"")</f>
        <v/>
      </c>
      <c r="G532" s="130" t="str">
        <f t="shared" si="17"/>
        <v/>
      </c>
      <c r="H532" s="48"/>
      <c r="I532" s="103"/>
      <c r="J532" s="48"/>
      <c r="K532" s="75"/>
    </row>
    <row r="533" spans="1:11" x14ac:dyDescent="0.25">
      <c r="A533" s="43">
        <v>516</v>
      </c>
      <c r="B533" s="78"/>
      <c r="C533" s="48"/>
      <c r="D533" s="48"/>
      <c r="E533" s="130" t="str">
        <f t="shared" si="16"/>
        <v/>
      </c>
      <c r="F533" s="130" t="str">
        <f>IF(OR(ISBLANK(B533),ISBLANK(D533))=FALSE,VLOOKUP($B$7&amp;"/"&amp;$J$7,EMT!$A$4:$C$9,3,FALSE),"")</f>
        <v/>
      </c>
      <c r="G533" s="130" t="str">
        <f t="shared" si="17"/>
        <v/>
      </c>
      <c r="H533" s="48"/>
      <c r="I533" s="103"/>
      <c r="J533" s="48"/>
      <c r="K533" s="75"/>
    </row>
    <row r="534" spans="1:11" x14ac:dyDescent="0.25">
      <c r="A534" s="43">
        <v>517</v>
      </c>
      <c r="B534" s="78"/>
      <c r="C534" s="48"/>
      <c r="D534" s="48"/>
      <c r="E534" s="130" t="str">
        <f t="shared" si="16"/>
        <v/>
      </c>
      <c r="F534" s="130" t="str">
        <f>IF(OR(ISBLANK(B534),ISBLANK(D534))=FALSE,VLOOKUP($B$7&amp;"/"&amp;$J$7,EMT!$A$4:$C$9,3,FALSE),"")</f>
        <v/>
      </c>
      <c r="G534" s="130" t="str">
        <f t="shared" si="17"/>
        <v/>
      </c>
      <c r="H534" s="48"/>
      <c r="I534" s="103"/>
      <c r="J534" s="48"/>
      <c r="K534" s="75"/>
    </row>
    <row r="535" spans="1:11" x14ac:dyDescent="0.25">
      <c r="A535" s="43">
        <v>518</v>
      </c>
      <c r="B535" s="78"/>
      <c r="C535" s="48"/>
      <c r="D535" s="48"/>
      <c r="E535" s="130" t="str">
        <f t="shared" si="16"/>
        <v/>
      </c>
      <c r="F535" s="130" t="str">
        <f>IF(OR(ISBLANK(B535),ISBLANK(D535))=FALSE,VLOOKUP($B$7&amp;"/"&amp;$J$7,EMT!$A$4:$C$9,3,FALSE),"")</f>
        <v/>
      </c>
      <c r="G535" s="130" t="str">
        <f t="shared" si="17"/>
        <v/>
      </c>
      <c r="H535" s="48"/>
      <c r="I535" s="103"/>
      <c r="J535" s="48"/>
      <c r="K535" s="75"/>
    </row>
    <row r="536" spans="1:11" x14ac:dyDescent="0.25">
      <c r="A536" s="43">
        <v>519</v>
      </c>
      <c r="B536" s="78"/>
      <c r="C536" s="48"/>
      <c r="D536" s="48"/>
      <c r="E536" s="130" t="str">
        <f t="shared" si="16"/>
        <v/>
      </c>
      <c r="F536" s="130" t="str">
        <f>IF(OR(ISBLANK(B536),ISBLANK(D536))=FALSE,VLOOKUP($B$7&amp;"/"&amp;$J$7,EMT!$A$4:$C$9,3,FALSE),"")</f>
        <v/>
      </c>
      <c r="G536" s="130" t="str">
        <f t="shared" si="17"/>
        <v/>
      </c>
      <c r="H536" s="48"/>
      <c r="I536" s="103"/>
      <c r="J536" s="48"/>
      <c r="K536" s="75"/>
    </row>
    <row r="537" spans="1:11" x14ac:dyDescent="0.25">
      <c r="A537" s="43">
        <v>520</v>
      </c>
      <c r="B537" s="78"/>
      <c r="C537" s="48"/>
      <c r="D537" s="48"/>
      <c r="E537" s="130" t="str">
        <f t="shared" si="16"/>
        <v/>
      </c>
      <c r="F537" s="130" t="str">
        <f>IF(OR(ISBLANK(B537),ISBLANK(D537))=FALSE,VLOOKUP($B$7&amp;"/"&amp;$J$7,EMT!$A$4:$C$9,3,FALSE),"")</f>
        <v/>
      </c>
      <c r="G537" s="130" t="str">
        <f t="shared" si="17"/>
        <v/>
      </c>
      <c r="H537" s="48"/>
      <c r="I537" s="103"/>
      <c r="J537" s="48"/>
      <c r="K537" s="75"/>
    </row>
    <row r="538" spans="1:11" x14ac:dyDescent="0.25">
      <c r="A538" s="43">
        <v>521</v>
      </c>
      <c r="B538" s="78"/>
      <c r="C538" s="48"/>
      <c r="D538" s="48"/>
      <c r="E538" s="130" t="str">
        <f t="shared" si="16"/>
        <v/>
      </c>
      <c r="F538" s="130" t="str">
        <f>IF(OR(ISBLANK(B538),ISBLANK(D538))=FALSE,VLOOKUP($B$7&amp;"/"&amp;$J$7,EMT!$A$4:$C$9,3,FALSE),"")</f>
        <v/>
      </c>
      <c r="G538" s="130" t="str">
        <f t="shared" si="17"/>
        <v/>
      </c>
      <c r="H538" s="48"/>
      <c r="I538" s="103"/>
      <c r="J538" s="48"/>
      <c r="K538" s="75"/>
    </row>
    <row r="539" spans="1:11" x14ac:dyDescent="0.25">
      <c r="A539" s="43">
        <v>522</v>
      </c>
      <c r="B539" s="78"/>
      <c r="C539" s="48"/>
      <c r="D539" s="48"/>
      <c r="E539" s="130" t="str">
        <f t="shared" si="16"/>
        <v/>
      </c>
      <c r="F539" s="130" t="str">
        <f>IF(OR(ISBLANK(B539),ISBLANK(D539))=FALSE,VLOOKUP($B$7&amp;"/"&amp;$J$7,EMT!$A$4:$C$9,3,FALSE),"")</f>
        <v/>
      </c>
      <c r="G539" s="130" t="str">
        <f t="shared" si="17"/>
        <v/>
      </c>
      <c r="H539" s="48"/>
      <c r="I539" s="103"/>
      <c r="J539" s="48"/>
      <c r="K539" s="75"/>
    </row>
    <row r="540" spans="1:11" x14ac:dyDescent="0.25">
      <c r="A540" s="43">
        <v>523</v>
      </c>
      <c r="B540" s="78"/>
      <c r="C540" s="48"/>
      <c r="D540" s="48"/>
      <c r="E540" s="130" t="str">
        <f t="shared" si="16"/>
        <v/>
      </c>
      <c r="F540" s="130" t="str">
        <f>IF(OR(ISBLANK(B540),ISBLANK(D540))=FALSE,VLOOKUP($B$7&amp;"/"&amp;$J$7,EMT!$A$4:$C$9,3,FALSE),"")</f>
        <v/>
      </c>
      <c r="G540" s="130" t="str">
        <f t="shared" si="17"/>
        <v/>
      </c>
      <c r="H540" s="48"/>
      <c r="I540" s="103"/>
      <c r="J540" s="48"/>
      <c r="K540" s="75"/>
    </row>
    <row r="541" spans="1:11" x14ac:dyDescent="0.25">
      <c r="A541" s="43">
        <v>524</v>
      </c>
      <c r="B541" s="78"/>
      <c r="C541" s="48"/>
      <c r="D541" s="48"/>
      <c r="E541" s="130" t="str">
        <f t="shared" si="16"/>
        <v/>
      </c>
      <c r="F541" s="130" t="str">
        <f>IF(OR(ISBLANK(B541),ISBLANK(D541))=FALSE,VLOOKUP($B$7&amp;"/"&amp;$J$7,EMT!$A$4:$C$9,3,FALSE),"")</f>
        <v/>
      </c>
      <c r="G541" s="130" t="str">
        <f t="shared" si="17"/>
        <v/>
      </c>
      <c r="H541" s="48"/>
      <c r="I541" s="103"/>
      <c r="J541" s="48"/>
      <c r="K541" s="75"/>
    </row>
    <row r="542" spans="1:11" x14ac:dyDescent="0.25">
      <c r="A542" s="43">
        <v>525</v>
      </c>
      <c r="B542" s="78"/>
      <c r="C542" s="48"/>
      <c r="D542" s="48"/>
      <c r="E542" s="130" t="str">
        <f t="shared" si="16"/>
        <v/>
      </c>
      <c r="F542" s="130" t="str">
        <f>IF(OR(ISBLANK(B542),ISBLANK(D542))=FALSE,VLOOKUP($B$7&amp;"/"&amp;$J$7,EMT!$A$4:$C$9,3,FALSE),"")</f>
        <v/>
      </c>
      <c r="G542" s="130" t="str">
        <f t="shared" si="17"/>
        <v/>
      </c>
      <c r="H542" s="48"/>
      <c r="I542" s="103"/>
      <c r="J542" s="48"/>
      <c r="K542" s="75"/>
    </row>
    <row r="543" spans="1:11" x14ac:dyDescent="0.25">
      <c r="A543" s="43">
        <v>526</v>
      </c>
      <c r="B543" s="78"/>
      <c r="C543" s="48"/>
      <c r="D543" s="48"/>
      <c r="E543" s="130" t="str">
        <f t="shared" si="16"/>
        <v/>
      </c>
      <c r="F543" s="130" t="str">
        <f>IF(OR(ISBLANK(B543),ISBLANK(D543))=FALSE,VLOOKUP($B$7&amp;"/"&amp;$J$7,EMT!$A$4:$C$9,3,FALSE),"")</f>
        <v/>
      </c>
      <c r="G543" s="130" t="str">
        <f t="shared" si="17"/>
        <v/>
      </c>
      <c r="H543" s="48"/>
      <c r="I543" s="103"/>
      <c r="J543" s="48"/>
      <c r="K543" s="75"/>
    </row>
    <row r="544" spans="1:11" x14ac:dyDescent="0.25">
      <c r="A544" s="43">
        <v>527</v>
      </c>
      <c r="B544" s="78"/>
      <c r="C544" s="48"/>
      <c r="D544" s="48"/>
      <c r="E544" s="130" t="str">
        <f t="shared" si="16"/>
        <v/>
      </c>
      <c r="F544" s="130" t="str">
        <f>IF(OR(ISBLANK(B544),ISBLANK(D544))=FALSE,VLOOKUP($B$7&amp;"/"&amp;$J$7,EMT!$A$4:$C$9,3,FALSE),"")</f>
        <v/>
      </c>
      <c r="G544" s="130" t="str">
        <f t="shared" si="17"/>
        <v/>
      </c>
      <c r="H544" s="48"/>
      <c r="I544" s="103"/>
      <c r="J544" s="48"/>
      <c r="K544" s="75"/>
    </row>
    <row r="545" spans="1:11" x14ac:dyDescent="0.25">
      <c r="A545" s="43">
        <v>528</v>
      </c>
      <c r="B545" s="78"/>
      <c r="C545" s="48"/>
      <c r="D545" s="48"/>
      <c r="E545" s="130" t="str">
        <f t="shared" si="16"/>
        <v/>
      </c>
      <c r="F545" s="130" t="str">
        <f>IF(OR(ISBLANK(B545),ISBLANK(D545))=FALSE,VLOOKUP($B$7&amp;"/"&amp;$J$7,EMT!$A$4:$C$9,3,FALSE),"")</f>
        <v/>
      </c>
      <c r="G545" s="130" t="str">
        <f t="shared" si="17"/>
        <v/>
      </c>
      <c r="H545" s="48"/>
      <c r="I545" s="103"/>
      <c r="J545" s="48"/>
      <c r="K545" s="75"/>
    </row>
    <row r="546" spans="1:11" x14ac:dyDescent="0.25">
      <c r="A546" s="43">
        <v>529</v>
      </c>
      <c r="B546" s="78"/>
      <c r="C546" s="48"/>
      <c r="D546" s="48"/>
      <c r="E546" s="130" t="str">
        <f t="shared" si="16"/>
        <v/>
      </c>
      <c r="F546" s="130" t="str">
        <f>IF(OR(ISBLANK(B546),ISBLANK(D546))=FALSE,VLOOKUP($B$7&amp;"/"&amp;$J$7,EMT!$A$4:$C$9,3,FALSE),"")</f>
        <v/>
      </c>
      <c r="G546" s="130" t="str">
        <f t="shared" si="17"/>
        <v/>
      </c>
      <c r="H546" s="48"/>
      <c r="I546" s="103"/>
      <c r="J546" s="48"/>
      <c r="K546" s="75"/>
    </row>
    <row r="547" spans="1:11" x14ac:dyDescent="0.25">
      <c r="A547" s="43">
        <v>530</v>
      </c>
      <c r="B547" s="78"/>
      <c r="C547" s="48"/>
      <c r="D547" s="48"/>
      <c r="E547" s="130" t="str">
        <f t="shared" si="16"/>
        <v/>
      </c>
      <c r="F547" s="130" t="str">
        <f>IF(OR(ISBLANK(B547),ISBLANK(D547))=FALSE,VLOOKUP($B$7&amp;"/"&amp;$J$7,EMT!$A$4:$C$9,3,FALSE),"")</f>
        <v/>
      </c>
      <c r="G547" s="130" t="str">
        <f t="shared" si="17"/>
        <v/>
      </c>
      <c r="H547" s="48"/>
      <c r="I547" s="103"/>
      <c r="J547" s="48"/>
      <c r="K547" s="75"/>
    </row>
    <row r="548" spans="1:11" x14ac:dyDescent="0.25">
      <c r="A548" s="43">
        <v>531</v>
      </c>
      <c r="B548" s="78"/>
      <c r="C548" s="48"/>
      <c r="D548" s="48"/>
      <c r="E548" s="130" t="str">
        <f t="shared" si="16"/>
        <v/>
      </c>
      <c r="F548" s="130" t="str">
        <f>IF(OR(ISBLANK(B548),ISBLANK(D548))=FALSE,VLOOKUP($B$7&amp;"/"&amp;$J$7,EMT!$A$4:$C$9,3,FALSE),"")</f>
        <v/>
      </c>
      <c r="G548" s="130" t="str">
        <f t="shared" si="17"/>
        <v/>
      </c>
      <c r="H548" s="48"/>
      <c r="I548" s="103"/>
      <c r="J548" s="48"/>
      <c r="K548" s="75"/>
    </row>
    <row r="549" spans="1:11" x14ac:dyDescent="0.25">
      <c r="A549" s="43">
        <v>532</v>
      </c>
      <c r="B549" s="78"/>
      <c r="C549" s="48"/>
      <c r="D549" s="48"/>
      <c r="E549" s="130" t="str">
        <f t="shared" si="16"/>
        <v/>
      </c>
      <c r="F549" s="130" t="str">
        <f>IF(OR(ISBLANK(B549),ISBLANK(D549))=FALSE,VLOOKUP($B$7&amp;"/"&amp;$J$7,EMT!$A$4:$C$9,3,FALSE),"")</f>
        <v/>
      </c>
      <c r="G549" s="130" t="str">
        <f t="shared" si="17"/>
        <v/>
      </c>
      <c r="H549" s="48"/>
      <c r="I549" s="103"/>
      <c r="J549" s="48"/>
      <c r="K549" s="75"/>
    </row>
    <row r="550" spans="1:11" x14ac:dyDescent="0.25">
      <c r="A550" s="43">
        <v>533</v>
      </c>
      <c r="B550" s="78"/>
      <c r="C550" s="48"/>
      <c r="D550" s="48"/>
      <c r="E550" s="130" t="str">
        <f t="shared" si="16"/>
        <v/>
      </c>
      <c r="F550" s="130" t="str">
        <f>IF(OR(ISBLANK(B550),ISBLANK(D550))=FALSE,VLOOKUP($B$7&amp;"/"&amp;$J$7,EMT!$A$4:$C$9,3,FALSE),"")</f>
        <v/>
      </c>
      <c r="G550" s="130" t="str">
        <f t="shared" si="17"/>
        <v/>
      </c>
      <c r="H550" s="48"/>
      <c r="I550" s="103"/>
      <c r="J550" s="48"/>
      <c r="K550" s="75"/>
    </row>
    <row r="551" spans="1:11" x14ac:dyDescent="0.25">
      <c r="A551" s="43">
        <v>534</v>
      </c>
      <c r="B551" s="78"/>
      <c r="C551" s="48"/>
      <c r="D551" s="48"/>
      <c r="E551" s="130" t="str">
        <f t="shared" si="16"/>
        <v/>
      </c>
      <c r="F551" s="130" t="str">
        <f>IF(OR(ISBLANK(B551),ISBLANK(D551))=FALSE,VLOOKUP($B$7&amp;"/"&amp;$J$7,EMT!$A$4:$C$9,3,FALSE),"")</f>
        <v/>
      </c>
      <c r="G551" s="130" t="str">
        <f t="shared" si="17"/>
        <v/>
      </c>
      <c r="H551" s="48"/>
      <c r="I551" s="103"/>
      <c r="J551" s="48"/>
      <c r="K551" s="75"/>
    </row>
    <row r="552" spans="1:11" x14ac:dyDescent="0.25">
      <c r="A552" s="43">
        <v>535</v>
      </c>
      <c r="B552" s="78"/>
      <c r="C552" s="48"/>
      <c r="D552" s="48"/>
      <c r="E552" s="130" t="str">
        <f t="shared" si="16"/>
        <v/>
      </c>
      <c r="F552" s="130" t="str">
        <f>IF(OR(ISBLANK(B552),ISBLANK(D552))=FALSE,VLOOKUP($B$7&amp;"/"&amp;$J$7,EMT!$A$4:$C$9,3,FALSE),"")</f>
        <v/>
      </c>
      <c r="G552" s="130" t="str">
        <f t="shared" si="17"/>
        <v/>
      </c>
      <c r="H552" s="48"/>
      <c r="I552" s="103"/>
      <c r="J552" s="48"/>
      <c r="K552" s="75"/>
    </row>
    <row r="553" spans="1:11" x14ac:dyDescent="0.25">
      <c r="A553" s="43">
        <v>536</v>
      </c>
      <c r="B553" s="78"/>
      <c r="C553" s="48"/>
      <c r="D553" s="48"/>
      <c r="E553" s="130" t="str">
        <f t="shared" si="16"/>
        <v/>
      </c>
      <c r="F553" s="130" t="str">
        <f>IF(OR(ISBLANK(B553),ISBLANK(D553))=FALSE,VLOOKUP($B$7&amp;"/"&amp;$J$7,EMT!$A$4:$C$9,3,FALSE),"")</f>
        <v/>
      </c>
      <c r="G553" s="130" t="str">
        <f t="shared" si="17"/>
        <v/>
      </c>
      <c r="H553" s="48"/>
      <c r="I553" s="103"/>
      <c r="J553" s="48"/>
      <c r="K553" s="75"/>
    </row>
    <row r="554" spans="1:11" x14ac:dyDescent="0.25">
      <c r="A554" s="43">
        <v>537</v>
      </c>
      <c r="B554" s="78"/>
      <c r="C554" s="48"/>
      <c r="D554" s="48"/>
      <c r="E554" s="130" t="str">
        <f t="shared" si="16"/>
        <v/>
      </c>
      <c r="F554" s="130" t="str">
        <f>IF(OR(ISBLANK(B554),ISBLANK(D554))=FALSE,VLOOKUP($B$7&amp;"/"&amp;$J$7,EMT!$A$4:$C$9,3,FALSE),"")</f>
        <v/>
      </c>
      <c r="G554" s="130" t="str">
        <f t="shared" si="17"/>
        <v/>
      </c>
      <c r="H554" s="48"/>
      <c r="I554" s="103"/>
      <c r="J554" s="48"/>
      <c r="K554" s="75"/>
    </row>
    <row r="555" spans="1:11" x14ac:dyDescent="0.25">
      <c r="A555" s="43">
        <v>538</v>
      </c>
      <c r="B555" s="78"/>
      <c r="C555" s="48"/>
      <c r="D555" s="48"/>
      <c r="E555" s="130" t="str">
        <f t="shared" si="16"/>
        <v/>
      </c>
      <c r="F555" s="130" t="str">
        <f>IF(OR(ISBLANK(B555),ISBLANK(D555))=FALSE,VLOOKUP($B$7&amp;"/"&amp;$J$7,EMT!$A$4:$C$9,3,FALSE),"")</f>
        <v/>
      </c>
      <c r="G555" s="130" t="str">
        <f t="shared" si="17"/>
        <v/>
      </c>
      <c r="H555" s="48"/>
      <c r="I555" s="103"/>
      <c r="J555" s="48"/>
      <c r="K555" s="75"/>
    </row>
    <row r="556" spans="1:11" x14ac:dyDescent="0.25">
      <c r="A556" s="43">
        <v>539</v>
      </c>
      <c r="B556" s="78"/>
      <c r="C556" s="48"/>
      <c r="D556" s="48"/>
      <c r="E556" s="130" t="str">
        <f t="shared" si="16"/>
        <v/>
      </c>
      <c r="F556" s="130" t="str">
        <f>IF(OR(ISBLANK(B556),ISBLANK(D556))=FALSE,VLOOKUP($B$7&amp;"/"&amp;$J$7,EMT!$A$4:$C$9,3,FALSE),"")</f>
        <v/>
      </c>
      <c r="G556" s="130" t="str">
        <f t="shared" si="17"/>
        <v/>
      </c>
      <c r="H556" s="48"/>
      <c r="I556" s="103"/>
      <c r="J556" s="48"/>
      <c r="K556" s="75"/>
    </row>
    <row r="557" spans="1:11" x14ac:dyDescent="0.25">
      <c r="A557" s="43">
        <v>540</v>
      </c>
      <c r="B557" s="78"/>
      <c r="C557" s="48"/>
      <c r="D557" s="48"/>
      <c r="E557" s="130" t="str">
        <f t="shared" si="16"/>
        <v/>
      </c>
      <c r="F557" s="130" t="str">
        <f>IF(OR(ISBLANK(B557),ISBLANK(D557))=FALSE,VLOOKUP($B$7&amp;"/"&amp;$J$7,EMT!$A$4:$C$9,3,FALSE),"")</f>
        <v/>
      </c>
      <c r="G557" s="130" t="str">
        <f t="shared" si="17"/>
        <v/>
      </c>
      <c r="H557" s="48"/>
      <c r="I557" s="103"/>
      <c r="J557" s="48"/>
      <c r="K557" s="75"/>
    </row>
    <row r="558" spans="1:11" x14ac:dyDescent="0.25">
      <c r="A558" s="43">
        <v>541</v>
      </c>
      <c r="B558" s="78"/>
      <c r="C558" s="48"/>
      <c r="D558" s="48"/>
      <c r="E558" s="130" t="str">
        <f t="shared" si="16"/>
        <v/>
      </c>
      <c r="F558" s="130" t="str">
        <f>IF(OR(ISBLANK(B558),ISBLANK(D558))=FALSE,VLOOKUP($B$7&amp;"/"&amp;$J$7,EMT!$A$4:$C$9,3,FALSE),"")</f>
        <v/>
      </c>
      <c r="G558" s="130" t="str">
        <f t="shared" si="17"/>
        <v/>
      </c>
      <c r="H558" s="48"/>
      <c r="I558" s="103"/>
      <c r="J558" s="48"/>
      <c r="K558" s="75"/>
    </row>
    <row r="559" spans="1:11" x14ac:dyDescent="0.25">
      <c r="A559" s="43">
        <v>542</v>
      </c>
      <c r="B559" s="78"/>
      <c r="C559" s="48"/>
      <c r="D559" s="48"/>
      <c r="E559" s="130" t="str">
        <f t="shared" si="16"/>
        <v/>
      </c>
      <c r="F559" s="130" t="str">
        <f>IF(OR(ISBLANK(B559),ISBLANK(D559))=FALSE,VLOOKUP($B$7&amp;"/"&amp;$J$7,EMT!$A$4:$C$9,3,FALSE),"")</f>
        <v/>
      </c>
      <c r="G559" s="130" t="str">
        <f t="shared" si="17"/>
        <v/>
      </c>
      <c r="H559" s="48"/>
      <c r="I559" s="103"/>
      <c r="J559" s="48"/>
      <c r="K559" s="75"/>
    </row>
    <row r="560" spans="1:11" x14ac:dyDescent="0.25">
      <c r="A560" s="43">
        <v>543</v>
      </c>
      <c r="B560" s="78"/>
      <c r="C560" s="48"/>
      <c r="D560" s="48"/>
      <c r="E560" s="130" t="str">
        <f t="shared" si="16"/>
        <v/>
      </c>
      <c r="F560" s="130" t="str">
        <f>IF(OR(ISBLANK(B560),ISBLANK(D560))=FALSE,VLOOKUP($B$7&amp;"/"&amp;$J$7,EMT!$A$4:$C$9,3,FALSE),"")</f>
        <v/>
      </c>
      <c r="G560" s="130" t="str">
        <f t="shared" si="17"/>
        <v/>
      </c>
      <c r="H560" s="48"/>
      <c r="I560" s="103"/>
      <c r="J560" s="48"/>
      <c r="K560" s="75"/>
    </row>
    <row r="561" spans="1:11" x14ac:dyDescent="0.25">
      <c r="A561" s="43">
        <v>544</v>
      </c>
      <c r="B561" s="78"/>
      <c r="C561" s="48"/>
      <c r="D561" s="48"/>
      <c r="E561" s="130" t="str">
        <f t="shared" si="16"/>
        <v/>
      </c>
      <c r="F561" s="130" t="str">
        <f>IF(OR(ISBLANK(B561),ISBLANK(D561))=FALSE,VLOOKUP($B$7&amp;"/"&amp;$J$7,EMT!$A$4:$C$9,3,FALSE),"")</f>
        <v/>
      </c>
      <c r="G561" s="130" t="str">
        <f t="shared" si="17"/>
        <v/>
      </c>
      <c r="H561" s="48"/>
      <c r="I561" s="103"/>
      <c r="J561" s="48"/>
      <c r="K561" s="75"/>
    </row>
    <row r="562" spans="1:11" x14ac:dyDescent="0.25">
      <c r="A562" s="43">
        <v>545</v>
      </c>
      <c r="B562" s="78"/>
      <c r="C562" s="48"/>
      <c r="D562" s="48"/>
      <c r="E562" s="130" t="str">
        <f t="shared" si="16"/>
        <v/>
      </c>
      <c r="F562" s="130" t="str">
        <f>IF(OR(ISBLANK(B562),ISBLANK(D562))=FALSE,VLOOKUP($B$7&amp;"/"&amp;$J$7,EMT!$A$4:$C$9,3,FALSE),"")</f>
        <v/>
      </c>
      <c r="G562" s="130" t="str">
        <f t="shared" si="17"/>
        <v/>
      </c>
      <c r="H562" s="48"/>
      <c r="I562" s="103"/>
      <c r="J562" s="48"/>
      <c r="K562" s="75"/>
    </row>
    <row r="563" spans="1:11" x14ac:dyDescent="0.25">
      <c r="A563" s="43">
        <v>546</v>
      </c>
      <c r="B563" s="78"/>
      <c r="C563" s="48"/>
      <c r="D563" s="48"/>
      <c r="E563" s="130" t="str">
        <f t="shared" si="16"/>
        <v/>
      </c>
      <c r="F563" s="130" t="str">
        <f>IF(OR(ISBLANK(B563),ISBLANK(D563))=FALSE,VLOOKUP($B$7&amp;"/"&amp;$J$7,EMT!$A$4:$C$9,3,FALSE),"")</f>
        <v/>
      </c>
      <c r="G563" s="130" t="str">
        <f t="shared" si="17"/>
        <v/>
      </c>
      <c r="H563" s="48"/>
      <c r="I563" s="103"/>
      <c r="J563" s="48"/>
      <c r="K563" s="75"/>
    </row>
    <row r="564" spans="1:11" x14ac:dyDescent="0.25">
      <c r="A564" s="43">
        <v>547</v>
      </c>
      <c r="B564" s="78"/>
      <c r="C564" s="48"/>
      <c r="D564" s="48"/>
      <c r="E564" s="130" t="str">
        <f t="shared" si="16"/>
        <v/>
      </c>
      <c r="F564" s="130" t="str">
        <f>IF(OR(ISBLANK(B564),ISBLANK(D564))=FALSE,VLOOKUP($B$7&amp;"/"&amp;$J$7,EMT!$A$4:$C$9,3,FALSE),"")</f>
        <v/>
      </c>
      <c r="G564" s="130" t="str">
        <f t="shared" si="17"/>
        <v/>
      </c>
      <c r="H564" s="48"/>
      <c r="I564" s="103"/>
      <c r="J564" s="48"/>
      <c r="K564" s="75"/>
    </row>
    <row r="565" spans="1:11" x14ac:dyDescent="0.25">
      <c r="A565" s="43">
        <v>548</v>
      </c>
      <c r="B565" s="78"/>
      <c r="C565" s="48"/>
      <c r="D565" s="48"/>
      <c r="E565" s="130" t="str">
        <f t="shared" si="16"/>
        <v/>
      </c>
      <c r="F565" s="130" t="str">
        <f>IF(OR(ISBLANK(B565),ISBLANK(D565))=FALSE,VLOOKUP($B$7&amp;"/"&amp;$J$7,EMT!$A$4:$C$9,3,FALSE),"")</f>
        <v/>
      </c>
      <c r="G565" s="130" t="str">
        <f t="shared" si="17"/>
        <v/>
      </c>
      <c r="H565" s="48"/>
      <c r="I565" s="103"/>
      <c r="J565" s="48"/>
      <c r="K565" s="75"/>
    </row>
    <row r="566" spans="1:11" x14ac:dyDescent="0.25">
      <c r="A566" s="43">
        <v>549</v>
      </c>
      <c r="B566" s="78"/>
      <c r="C566" s="48"/>
      <c r="D566" s="48"/>
      <c r="E566" s="130" t="str">
        <f t="shared" si="16"/>
        <v/>
      </c>
      <c r="F566" s="130" t="str">
        <f>IF(OR(ISBLANK(B566),ISBLANK(D566))=FALSE,VLOOKUP($B$7&amp;"/"&amp;$J$7,EMT!$A$4:$C$9,3,FALSE),"")</f>
        <v/>
      </c>
      <c r="G566" s="130" t="str">
        <f t="shared" si="17"/>
        <v/>
      </c>
      <c r="H566" s="48"/>
      <c r="I566" s="103"/>
      <c r="J566" s="48"/>
      <c r="K566" s="75"/>
    </row>
    <row r="567" spans="1:11" x14ac:dyDescent="0.25">
      <c r="A567" s="43">
        <v>550</v>
      </c>
      <c r="B567" s="78"/>
      <c r="C567" s="48"/>
      <c r="D567" s="48"/>
      <c r="E567" s="130" t="str">
        <f t="shared" si="16"/>
        <v/>
      </c>
      <c r="F567" s="130" t="str">
        <f>IF(OR(ISBLANK(B567),ISBLANK(D567))=FALSE,VLOOKUP($B$7&amp;"/"&amp;$J$7,EMT!$A$4:$C$9,3,FALSE),"")</f>
        <v/>
      </c>
      <c r="G567" s="130" t="str">
        <f t="shared" si="17"/>
        <v/>
      </c>
      <c r="H567" s="48"/>
      <c r="I567" s="103"/>
      <c r="J567" s="48"/>
      <c r="K567" s="75"/>
    </row>
    <row r="568" spans="1:11" x14ac:dyDescent="0.25">
      <c r="A568" s="43">
        <v>551</v>
      </c>
      <c r="B568" s="78"/>
      <c r="C568" s="48"/>
      <c r="D568" s="48"/>
      <c r="E568" s="130" t="str">
        <f t="shared" si="16"/>
        <v/>
      </c>
      <c r="F568" s="130" t="str">
        <f>IF(OR(ISBLANK(B568),ISBLANK(D568))=FALSE,VLOOKUP($B$7&amp;"/"&amp;$J$7,EMT!$A$4:$C$9,3,FALSE),"")</f>
        <v/>
      </c>
      <c r="G568" s="130" t="str">
        <f t="shared" si="17"/>
        <v/>
      </c>
      <c r="H568" s="48"/>
      <c r="I568" s="103"/>
      <c r="J568" s="48"/>
      <c r="K568" s="75"/>
    </row>
    <row r="569" spans="1:11" x14ac:dyDescent="0.25">
      <c r="A569" s="43">
        <v>552</v>
      </c>
      <c r="B569" s="78"/>
      <c r="C569" s="48"/>
      <c r="D569" s="48"/>
      <c r="E569" s="130" t="str">
        <f t="shared" si="16"/>
        <v/>
      </c>
      <c r="F569" s="130" t="str">
        <f>IF(OR(ISBLANK(B569),ISBLANK(D569))=FALSE,VLOOKUP($B$7&amp;"/"&amp;$J$7,EMT!$A$4:$C$9,3,FALSE),"")</f>
        <v/>
      </c>
      <c r="G569" s="130" t="str">
        <f t="shared" si="17"/>
        <v/>
      </c>
      <c r="H569" s="48"/>
      <c r="I569" s="103"/>
      <c r="J569" s="48"/>
      <c r="K569" s="75"/>
    </row>
    <row r="570" spans="1:11" x14ac:dyDescent="0.25">
      <c r="A570" s="43">
        <v>553</v>
      </c>
      <c r="B570" s="78"/>
      <c r="C570" s="48"/>
      <c r="D570" s="48"/>
      <c r="E570" s="130" t="str">
        <f t="shared" si="16"/>
        <v/>
      </c>
      <c r="F570" s="130" t="str">
        <f>IF(OR(ISBLANK(B570),ISBLANK(D570))=FALSE,VLOOKUP($B$7&amp;"/"&amp;$J$7,EMT!$A$4:$C$9,3,FALSE),"")</f>
        <v/>
      </c>
      <c r="G570" s="130" t="str">
        <f t="shared" si="17"/>
        <v/>
      </c>
      <c r="H570" s="48"/>
      <c r="I570" s="103"/>
      <c r="J570" s="48"/>
      <c r="K570" s="75"/>
    </row>
    <row r="571" spans="1:11" x14ac:dyDescent="0.25">
      <c r="A571" s="43">
        <v>554</v>
      </c>
      <c r="B571" s="78"/>
      <c r="C571" s="48"/>
      <c r="D571" s="48"/>
      <c r="E571" s="130" t="str">
        <f t="shared" si="16"/>
        <v/>
      </c>
      <c r="F571" s="130" t="str">
        <f>IF(OR(ISBLANK(B571),ISBLANK(D571))=FALSE,VLOOKUP($B$7&amp;"/"&amp;$J$7,EMT!$A$4:$C$9,3,FALSE),"")</f>
        <v/>
      </c>
      <c r="G571" s="130" t="str">
        <f t="shared" si="17"/>
        <v/>
      </c>
      <c r="H571" s="48"/>
      <c r="I571" s="103"/>
      <c r="J571" s="48"/>
      <c r="K571" s="75"/>
    </row>
    <row r="572" spans="1:11" x14ac:dyDescent="0.25">
      <c r="A572" s="43">
        <v>555</v>
      </c>
      <c r="B572" s="78"/>
      <c r="C572" s="48"/>
      <c r="D572" s="48"/>
      <c r="E572" s="130" t="str">
        <f t="shared" si="16"/>
        <v/>
      </c>
      <c r="F572" s="130" t="str">
        <f>IF(OR(ISBLANK(B572),ISBLANK(D572))=FALSE,VLOOKUP($B$7&amp;"/"&amp;$J$7,EMT!$A$4:$C$9,3,FALSE),"")</f>
        <v/>
      </c>
      <c r="G572" s="130" t="str">
        <f t="shared" si="17"/>
        <v/>
      </c>
      <c r="H572" s="48"/>
      <c r="I572" s="103"/>
      <c r="J572" s="48"/>
      <c r="K572" s="75"/>
    </row>
    <row r="573" spans="1:11" x14ac:dyDescent="0.25">
      <c r="A573" s="43">
        <v>556</v>
      </c>
      <c r="B573" s="78"/>
      <c r="C573" s="48"/>
      <c r="D573" s="48"/>
      <c r="E573" s="130" t="str">
        <f t="shared" si="16"/>
        <v/>
      </c>
      <c r="F573" s="130" t="str">
        <f>IF(OR(ISBLANK(B573),ISBLANK(D573))=FALSE,VLOOKUP($B$7&amp;"/"&amp;$J$7,EMT!$A$4:$C$9,3,FALSE),"")</f>
        <v/>
      </c>
      <c r="G573" s="130" t="str">
        <f t="shared" si="17"/>
        <v/>
      </c>
      <c r="H573" s="48"/>
      <c r="I573" s="103"/>
      <c r="J573" s="48"/>
      <c r="K573" s="75"/>
    </row>
    <row r="574" spans="1:11" x14ac:dyDescent="0.25">
      <c r="A574" s="43">
        <v>557</v>
      </c>
      <c r="B574" s="78"/>
      <c r="C574" s="48"/>
      <c r="D574" s="48"/>
      <c r="E574" s="130" t="str">
        <f t="shared" si="16"/>
        <v/>
      </c>
      <c r="F574" s="130" t="str">
        <f>IF(OR(ISBLANK(B574),ISBLANK(D574))=FALSE,VLOOKUP($B$7&amp;"/"&amp;$J$7,EMT!$A$4:$C$9,3,FALSE),"")</f>
        <v/>
      </c>
      <c r="G574" s="130" t="str">
        <f t="shared" si="17"/>
        <v/>
      </c>
      <c r="H574" s="48"/>
      <c r="I574" s="103"/>
      <c r="J574" s="48"/>
      <c r="K574" s="75"/>
    </row>
    <row r="575" spans="1:11" x14ac:dyDescent="0.25">
      <c r="A575" s="43">
        <v>558</v>
      </c>
      <c r="B575" s="78"/>
      <c r="C575" s="48"/>
      <c r="D575" s="48"/>
      <c r="E575" s="130" t="str">
        <f t="shared" si="16"/>
        <v/>
      </c>
      <c r="F575" s="130" t="str">
        <f>IF(OR(ISBLANK(B575),ISBLANK(D575))=FALSE,VLOOKUP($B$7&amp;"/"&amp;$J$7,EMT!$A$4:$C$9,3,FALSE),"")</f>
        <v/>
      </c>
      <c r="G575" s="130" t="str">
        <f t="shared" si="17"/>
        <v/>
      </c>
      <c r="H575" s="48"/>
      <c r="I575" s="103"/>
      <c r="J575" s="48"/>
      <c r="K575" s="75"/>
    </row>
    <row r="576" spans="1:11" x14ac:dyDescent="0.25">
      <c r="A576" s="43">
        <v>559</v>
      </c>
      <c r="B576" s="78"/>
      <c r="C576" s="48"/>
      <c r="D576" s="48"/>
      <c r="E576" s="130" t="str">
        <f t="shared" si="16"/>
        <v/>
      </c>
      <c r="F576" s="130" t="str">
        <f>IF(OR(ISBLANK(B576),ISBLANK(D576))=FALSE,VLOOKUP($B$7&amp;"/"&amp;$J$7,EMT!$A$4:$C$9,3,FALSE),"")</f>
        <v/>
      </c>
      <c r="G576" s="130" t="str">
        <f t="shared" si="17"/>
        <v/>
      </c>
      <c r="H576" s="48"/>
      <c r="I576" s="103"/>
      <c r="J576" s="48"/>
      <c r="K576" s="75"/>
    </row>
    <row r="577" spans="1:11" x14ac:dyDescent="0.25">
      <c r="A577" s="43">
        <v>560</v>
      </c>
      <c r="B577" s="78"/>
      <c r="C577" s="48"/>
      <c r="D577" s="48"/>
      <c r="E577" s="130" t="str">
        <f t="shared" si="16"/>
        <v/>
      </c>
      <c r="F577" s="130" t="str">
        <f>IF(OR(ISBLANK(B577),ISBLANK(D577))=FALSE,VLOOKUP($B$7&amp;"/"&amp;$J$7,EMT!$A$4:$C$9,3,FALSE),"")</f>
        <v/>
      </c>
      <c r="G577" s="130" t="str">
        <f t="shared" si="17"/>
        <v/>
      </c>
      <c r="H577" s="48"/>
      <c r="I577" s="103"/>
      <c r="J577" s="48"/>
      <c r="K577" s="75"/>
    </row>
    <row r="578" spans="1:11" x14ac:dyDescent="0.25">
      <c r="A578" s="43">
        <v>561</v>
      </c>
      <c r="B578" s="78"/>
      <c r="C578" s="48"/>
      <c r="D578" s="48"/>
      <c r="E578" s="130" t="str">
        <f t="shared" si="16"/>
        <v/>
      </c>
      <c r="F578" s="130" t="str">
        <f>IF(OR(ISBLANK(B578),ISBLANK(D578))=FALSE,VLOOKUP($B$7&amp;"/"&amp;$J$7,EMT!$A$4:$C$9,3,FALSE),"")</f>
        <v/>
      </c>
      <c r="G578" s="130" t="str">
        <f t="shared" si="17"/>
        <v/>
      </c>
      <c r="H578" s="48"/>
      <c r="I578" s="103"/>
      <c r="J578" s="48"/>
      <c r="K578" s="75"/>
    </row>
    <row r="579" spans="1:11" x14ac:dyDescent="0.25">
      <c r="A579" s="43">
        <v>562</v>
      </c>
      <c r="B579" s="78"/>
      <c r="C579" s="48"/>
      <c r="D579" s="48"/>
      <c r="E579" s="130" t="str">
        <f t="shared" si="16"/>
        <v/>
      </c>
      <c r="F579" s="130" t="str">
        <f>IF(OR(ISBLANK(B579),ISBLANK(D579))=FALSE,VLOOKUP($B$7&amp;"/"&amp;$J$7,EMT!$A$4:$C$9,3,FALSE),"")</f>
        <v/>
      </c>
      <c r="G579" s="130" t="str">
        <f t="shared" si="17"/>
        <v/>
      </c>
      <c r="H579" s="48"/>
      <c r="I579" s="103"/>
      <c r="J579" s="48"/>
      <c r="K579" s="75"/>
    </row>
    <row r="580" spans="1:11" x14ac:dyDescent="0.25">
      <c r="A580" s="43">
        <v>563</v>
      </c>
      <c r="B580" s="78"/>
      <c r="C580" s="48"/>
      <c r="D580" s="48"/>
      <c r="E580" s="130" t="str">
        <f t="shared" si="16"/>
        <v/>
      </c>
      <c r="F580" s="130" t="str">
        <f>IF(OR(ISBLANK(B580),ISBLANK(D580))=FALSE,VLOOKUP($B$7&amp;"/"&amp;$J$7,EMT!$A$4:$C$9,3,FALSE),"")</f>
        <v/>
      </c>
      <c r="G580" s="130" t="str">
        <f t="shared" si="17"/>
        <v/>
      </c>
      <c r="H580" s="48"/>
      <c r="I580" s="103"/>
      <c r="J580" s="48"/>
      <c r="K580" s="75"/>
    </row>
    <row r="581" spans="1:11" x14ac:dyDescent="0.25">
      <c r="A581" s="43">
        <v>564</v>
      </c>
      <c r="B581" s="78"/>
      <c r="C581" s="48"/>
      <c r="D581" s="48"/>
      <c r="E581" s="130" t="str">
        <f t="shared" si="16"/>
        <v/>
      </c>
      <c r="F581" s="130" t="str">
        <f>IF(OR(ISBLANK(B581),ISBLANK(D581))=FALSE,VLOOKUP($B$7&amp;"/"&amp;$J$7,EMT!$A$4:$C$9,3,FALSE),"")</f>
        <v/>
      </c>
      <c r="G581" s="130" t="str">
        <f t="shared" si="17"/>
        <v/>
      </c>
      <c r="H581" s="48"/>
      <c r="I581" s="103"/>
      <c r="J581" s="48"/>
      <c r="K581" s="75"/>
    </row>
    <row r="582" spans="1:11" x14ac:dyDescent="0.25">
      <c r="A582" s="43">
        <v>565</v>
      </c>
      <c r="B582" s="78"/>
      <c r="C582" s="48"/>
      <c r="D582" s="48"/>
      <c r="E582" s="130" t="str">
        <f t="shared" si="16"/>
        <v/>
      </c>
      <c r="F582" s="130" t="str">
        <f>IF(OR(ISBLANK(B582),ISBLANK(D582))=FALSE,VLOOKUP($B$7&amp;"/"&amp;$J$7,EMT!$A$4:$C$9,3,FALSE),"")</f>
        <v/>
      </c>
      <c r="G582" s="130" t="str">
        <f t="shared" si="17"/>
        <v/>
      </c>
      <c r="H582" s="48"/>
      <c r="I582" s="103"/>
      <c r="J582" s="48"/>
      <c r="K582" s="75"/>
    </row>
    <row r="583" spans="1:11" x14ac:dyDescent="0.25">
      <c r="A583" s="43">
        <v>566</v>
      </c>
      <c r="B583" s="78"/>
      <c r="C583" s="48"/>
      <c r="D583" s="48"/>
      <c r="E583" s="130" t="str">
        <f t="shared" si="16"/>
        <v/>
      </c>
      <c r="F583" s="130" t="str">
        <f>IF(OR(ISBLANK(B583),ISBLANK(D583))=FALSE,VLOOKUP($B$7&amp;"/"&amp;$J$7,EMT!$A$4:$C$9,3,FALSE),"")</f>
        <v/>
      </c>
      <c r="G583" s="130" t="str">
        <f t="shared" si="17"/>
        <v/>
      </c>
      <c r="H583" s="48"/>
      <c r="I583" s="103"/>
      <c r="J583" s="48"/>
      <c r="K583" s="75"/>
    </row>
    <row r="584" spans="1:11" x14ac:dyDescent="0.25">
      <c r="A584" s="43">
        <v>567</v>
      </c>
      <c r="B584" s="78"/>
      <c r="C584" s="48"/>
      <c r="D584" s="48"/>
      <c r="E584" s="130" t="str">
        <f t="shared" si="16"/>
        <v/>
      </c>
      <c r="F584" s="130" t="str">
        <f>IF(OR(ISBLANK(B584),ISBLANK(D584))=FALSE,VLOOKUP($B$7&amp;"/"&amp;$J$7,EMT!$A$4:$C$9,3,FALSE),"")</f>
        <v/>
      </c>
      <c r="G584" s="130" t="str">
        <f t="shared" si="17"/>
        <v/>
      </c>
      <c r="H584" s="48"/>
      <c r="I584" s="103"/>
      <c r="J584" s="48"/>
      <c r="K584" s="75"/>
    </row>
    <row r="585" spans="1:11" x14ac:dyDescent="0.25">
      <c r="A585" s="43">
        <v>568</v>
      </c>
      <c r="B585" s="78"/>
      <c r="C585" s="48"/>
      <c r="D585" s="48"/>
      <c r="E585" s="130" t="str">
        <f t="shared" si="16"/>
        <v/>
      </c>
      <c r="F585" s="130" t="str">
        <f>IF(OR(ISBLANK(B585),ISBLANK(D585))=FALSE,VLOOKUP($B$7&amp;"/"&amp;$J$7,EMT!$A$4:$C$9,3,FALSE),"")</f>
        <v/>
      </c>
      <c r="G585" s="130" t="str">
        <f t="shared" si="17"/>
        <v/>
      </c>
      <c r="H585" s="48"/>
      <c r="I585" s="103"/>
      <c r="J585" s="48"/>
      <c r="K585" s="75"/>
    </row>
    <row r="586" spans="1:11" x14ac:dyDescent="0.25">
      <c r="A586" s="43">
        <v>569</v>
      </c>
      <c r="B586" s="78"/>
      <c r="C586" s="48"/>
      <c r="D586" s="48"/>
      <c r="E586" s="130" t="str">
        <f t="shared" si="16"/>
        <v/>
      </c>
      <c r="F586" s="130" t="str">
        <f>IF(OR(ISBLANK(B586),ISBLANK(D586))=FALSE,VLOOKUP($B$7&amp;"/"&amp;$J$7,EMT!$A$4:$C$9,3,FALSE),"")</f>
        <v/>
      </c>
      <c r="G586" s="130" t="str">
        <f t="shared" si="17"/>
        <v/>
      </c>
      <c r="H586" s="48"/>
      <c r="I586" s="103"/>
      <c r="J586" s="48"/>
      <c r="K586" s="75"/>
    </row>
    <row r="587" spans="1:11" x14ac:dyDescent="0.25">
      <c r="A587" s="43">
        <v>570</v>
      </c>
      <c r="B587" s="78"/>
      <c r="C587" s="48"/>
      <c r="D587" s="48"/>
      <c r="E587" s="130" t="str">
        <f t="shared" si="16"/>
        <v/>
      </c>
      <c r="F587" s="130" t="str">
        <f>IF(OR(ISBLANK(B587),ISBLANK(D587))=FALSE,VLOOKUP($B$7&amp;"/"&amp;$J$7,EMT!$A$4:$C$9,3,FALSE),"")</f>
        <v/>
      </c>
      <c r="G587" s="130" t="str">
        <f t="shared" si="17"/>
        <v/>
      </c>
      <c r="H587" s="48"/>
      <c r="I587" s="103"/>
      <c r="J587" s="48"/>
      <c r="K587" s="75"/>
    </row>
    <row r="588" spans="1:11" x14ac:dyDescent="0.25">
      <c r="A588" s="43">
        <v>571</v>
      </c>
      <c r="B588" s="78"/>
      <c r="C588" s="48"/>
      <c r="D588" s="48"/>
      <c r="E588" s="130" t="str">
        <f t="shared" si="16"/>
        <v/>
      </c>
      <c r="F588" s="130" t="str">
        <f>IF(OR(ISBLANK(B588),ISBLANK(D588))=FALSE,VLOOKUP($B$7&amp;"/"&amp;$J$7,EMT!$A$4:$C$9,3,FALSE),"")</f>
        <v/>
      </c>
      <c r="G588" s="130" t="str">
        <f t="shared" si="17"/>
        <v/>
      </c>
      <c r="H588" s="48"/>
      <c r="I588" s="103"/>
      <c r="J588" s="48"/>
      <c r="K588" s="75"/>
    </row>
    <row r="589" spans="1:11" x14ac:dyDescent="0.25">
      <c r="A589" s="43">
        <v>572</v>
      </c>
      <c r="B589" s="78"/>
      <c r="C589" s="48"/>
      <c r="D589" s="48"/>
      <c r="E589" s="130" t="str">
        <f t="shared" si="16"/>
        <v/>
      </c>
      <c r="F589" s="130" t="str">
        <f>IF(OR(ISBLANK(B589),ISBLANK(D589))=FALSE,VLOOKUP($B$7&amp;"/"&amp;$J$7,EMT!$A$4:$C$9,3,FALSE),"")</f>
        <v/>
      </c>
      <c r="G589" s="130" t="str">
        <f t="shared" si="17"/>
        <v/>
      </c>
      <c r="H589" s="48"/>
      <c r="I589" s="103"/>
      <c r="J589" s="48"/>
      <c r="K589" s="75"/>
    </row>
    <row r="590" spans="1:11" x14ac:dyDescent="0.25">
      <c r="A590" s="43">
        <v>573</v>
      </c>
      <c r="B590" s="78"/>
      <c r="C590" s="48"/>
      <c r="D590" s="48"/>
      <c r="E590" s="130" t="str">
        <f t="shared" si="16"/>
        <v/>
      </c>
      <c r="F590" s="130" t="str">
        <f>IF(OR(ISBLANK(B590),ISBLANK(D590))=FALSE,VLOOKUP($B$7&amp;"/"&amp;$J$7,EMT!$A$4:$C$9,3,FALSE),"")</f>
        <v/>
      </c>
      <c r="G590" s="130" t="str">
        <f t="shared" si="17"/>
        <v/>
      </c>
      <c r="H590" s="48"/>
      <c r="I590" s="103"/>
      <c r="J590" s="48"/>
      <c r="K590" s="75"/>
    </row>
    <row r="591" spans="1:11" x14ac:dyDescent="0.25">
      <c r="A591" s="43">
        <v>574</v>
      </c>
      <c r="B591" s="78"/>
      <c r="C591" s="48"/>
      <c r="D591" s="48"/>
      <c r="E591" s="130" t="str">
        <f t="shared" si="16"/>
        <v/>
      </c>
      <c r="F591" s="130" t="str">
        <f>IF(OR(ISBLANK(B591),ISBLANK(D591))=FALSE,VLOOKUP($B$7&amp;"/"&amp;$J$7,EMT!$A$4:$C$9,3,FALSE),"")</f>
        <v/>
      </c>
      <c r="G591" s="130" t="str">
        <f t="shared" si="17"/>
        <v/>
      </c>
      <c r="H591" s="48"/>
      <c r="I591" s="103"/>
      <c r="J591" s="48"/>
      <c r="K591" s="75"/>
    </row>
    <row r="592" spans="1:11" x14ac:dyDescent="0.25">
      <c r="A592" s="43">
        <v>575</v>
      </c>
      <c r="B592" s="78"/>
      <c r="C592" s="48"/>
      <c r="D592" s="48"/>
      <c r="E592" s="130" t="str">
        <f t="shared" si="16"/>
        <v/>
      </c>
      <c r="F592" s="130" t="str">
        <f>IF(OR(ISBLANK(B592),ISBLANK(D592))=FALSE,VLOOKUP($B$7&amp;"/"&amp;$J$7,EMT!$A$4:$C$9,3,FALSE),"")</f>
        <v/>
      </c>
      <c r="G592" s="130" t="str">
        <f t="shared" si="17"/>
        <v/>
      </c>
      <c r="H592" s="48"/>
      <c r="I592" s="103"/>
      <c r="J592" s="48"/>
      <c r="K592" s="75"/>
    </row>
    <row r="593" spans="1:11" x14ac:dyDescent="0.25">
      <c r="A593" s="43">
        <v>576</v>
      </c>
      <c r="B593" s="78"/>
      <c r="C593" s="48"/>
      <c r="D593" s="48"/>
      <c r="E593" s="130" t="str">
        <f t="shared" si="16"/>
        <v/>
      </c>
      <c r="F593" s="130" t="str">
        <f>IF(OR(ISBLANK(B593),ISBLANK(D593))=FALSE,VLOOKUP($B$7&amp;"/"&amp;$J$7,EMT!$A$4:$C$9,3,FALSE),"")</f>
        <v/>
      </c>
      <c r="G593" s="130" t="str">
        <f t="shared" si="17"/>
        <v/>
      </c>
      <c r="H593" s="48"/>
      <c r="I593" s="103"/>
      <c r="J593" s="48"/>
      <c r="K593" s="75"/>
    </row>
    <row r="594" spans="1:11" x14ac:dyDescent="0.25">
      <c r="A594" s="43">
        <v>577</v>
      </c>
      <c r="B594" s="78"/>
      <c r="C594" s="48"/>
      <c r="D594" s="48"/>
      <c r="E594" s="130" t="str">
        <f t="shared" ref="E594:E657" si="18">IF(OR(ISBLANK(B594),ISBLANK(C594),ISBLANK(D594)) = FALSE,D594-$J$7,"")</f>
        <v/>
      </c>
      <c r="F594" s="130" t="str">
        <f>IF(OR(ISBLANK(B594),ISBLANK(D594))=FALSE,VLOOKUP($B$7&amp;"/"&amp;$J$7,EMT!$A$4:$C$9,3,FALSE),"")</f>
        <v/>
      </c>
      <c r="G594" s="130" t="str">
        <f t="shared" si="17"/>
        <v/>
      </c>
      <c r="H594" s="48"/>
      <c r="I594" s="103"/>
      <c r="J594" s="48"/>
      <c r="K594" s="75"/>
    </row>
    <row r="595" spans="1:11" x14ac:dyDescent="0.25">
      <c r="A595" s="43">
        <v>578</v>
      </c>
      <c r="B595" s="78"/>
      <c r="C595" s="48"/>
      <c r="D595" s="48"/>
      <c r="E595" s="130" t="str">
        <f t="shared" si="18"/>
        <v/>
      </c>
      <c r="F595" s="130" t="str">
        <f>IF(OR(ISBLANK(B595),ISBLANK(D595))=FALSE,VLOOKUP($B$7&amp;"/"&amp;$J$7,EMT!$A$4:$C$9,3,FALSE),"")</f>
        <v/>
      </c>
      <c r="G595" s="130" t="str">
        <f t="shared" ref="G595:G658" si="19">IF(F595="","",-F595)</f>
        <v/>
      </c>
      <c r="H595" s="48"/>
      <c r="I595" s="103"/>
      <c r="J595" s="48"/>
      <c r="K595" s="75"/>
    </row>
    <row r="596" spans="1:11" x14ac:dyDescent="0.25">
      <c r="A596" s="43">
        <v>579</v>
      </c>
      <c r="B596" s="78"/>
      <c r="C596" s="48"/>
      <c r="D596" s="48"/>
      <c r="E596" s="130" t="str">
        <f t="shared" si="18"/>
        <v/>
      </c>
      <c r="F596" s="130" t="str">
        <f>IF(OR(ISBLANK(B596),ISBLANK(D596))=FALSE,VLOOKUP($B$7&amp;"/"&amp;$J$7,EMT!$A$4:$C$9,3,FALSE),"")</f>
        <v/>
      </c>
      <c r="G596" s="130" t="str">
        <f t="shared" si="19"/>
        <v/>
      </c>
      <c r="H596" s="48"/>
      <c r="I596" s="103"/>
      <c r="J596" s="48"/>
      <c r="K596" s="75"/>
    </row>
    <row r="597" spans="1:11" x14ac:dyDescent="0.25">
      <c r="A597" s="43">
        <v>580</v>
      </c>
      <c r="B597" s="78"/>
      <c r="C597" s="48"/>
      <c r="D597" s="48"/>
      <c r="E597" s="130" t="str">
        <f t="shared" si="18"/>
        <v/>
      </c>
      <c r="F597" s="130" t="str">
        <f>IF(OR(ISBLANK(B597),ISBLANK(D597))=FALSE,VLOOKUP($B$7&amp;"/"&amp;$J$7,EMT!$A$4:$C$9,3,FALSE),"")</f>
        <v/>
      </c>
      <c r="G597" s="130" t="str">
        <f t="shared" si="19"/>
        <v/>
      </c>
      <c r="H597" s="48"/>
      <c r="I597" s="103"/>
      <c r="J597" s="48"/>
      <c r="K597" s="75"/>
    </row>
    <row r="598" spans="1:11" x14ac:dyDescent="0.25">
      <c r="A598" s="43">
        <v>581</v>
      </c>
      <c r="B598" s="78"/>
      <c r="C598" s="48"/>
      <c r="D598" s="48"/>
      <c r="E598" s="130" t="str">
        <f t="shared" si="18"/>
        <v/>
      </c>
      <c r="F598" s="130" t="str">
        <f>IF(OR(ISBLANK(B598),ISBLANK(D598))=FALSE,VLOOKUP($B$7&amp;"/"&amp;$J$7,EMT!$A$4:$C$9,3,FALSE),"")</f>
        <v/>
      </c>
      <c r="G598" s="130" t="str">
        <f t="shared" si="19"/>
        <v/>
      </c>
      <c r="H598" s="48"/>
      <c r="I598" s="103"/>
      <c r="J598" s="48"/>
      <c r="K598" s="75"/>
    </row>
    <row r="599" spans="1:11" x14ac:dyDescent="0.25">
      <c r="A599" s="43">
        <v>582</v>
      </c>
      <c r="B599" s="78"/>
      <c r="C599" s="48"/>
      <c r="D599" s="48"/>
      <c r="E599" s="130" t="str">
        <f t="shared" si="18"/>
        <v/>
      </c>
      <c r="F599" s="130" t="str">
        <f>IF(OR(ISBLANK(B599),ISBLANK(D599))=FALSE,VLOOKUP($B$7&amp;"/"&amp;$J$7,EMT!$A$4:$C$9,3,FALSE),"")</f>
        <v/>
      </c>
      <c r="G599" s="130" t="str">
        <f t="shared" si="19"/>
        <v/>
      </c>
      <c r="H599" s="48"/>
      <c r="I599" s="103"/>
      <c r="J599" s="48"/>
      <c r="K599" s="75"/>
    </row>
    <row r="600" spans="1:11" x14ac:dyDescent="0.25">
      <c r="A600" s="43">
        <v>583</v>
      </c>
      <c r="B600" s="78"/>
      <c r="C600" s="48"/>
      <c r="D600" s="48"/>
      <c r="E600" s="130" t="str">
        <f t="shared" si="18"/>
        <v/>
      </c>
      <c r="F600" s="130" t="str">
        <f>IF(OR(ISBLANK(B600),ISBLANK(D600))=FALSE,VLOOKUP($B$7&amp;"/"&amp;$J$7,EMT!$A$4:$C$9,3,FALSE),"")</f>
        <v/>
      </c>
      <c r="G600" s="130" t="str">
        <f t="shared" si="19"/>
        <v/>
      </c>
      <c r="H600" s="48"/>
      <c r="I600" s="103"/>
      <c r="J600" s="48"/>
      <c r="K600" s="75"/>
    </row>
    <row r="601" spans="1:11" x14ac:dyDescent="0.25">
      <c r="A601" s="43">
        <v>584</v>
      </c>
      <c r="B601" s="78"/>
      <c r="C601" s="48"/>
      <c r="D601" s="48"/>
      <c r="E601" s="130" t="str">
        <f t="shared" si="18"/>
        <v/>
      </c>
      <c r="F601" s="130" t="str">
        <f>IF(OR(ISBLANK(B601),ISBLANK(D601))=FALSE,VLOOKUP($B$7&amp;"/"&amp;$J$7,EMT!$A$4:$C$9,3,FALSE),"")</f>
        <v/>
      </c>
      <c r="G601" s="130" t="str">
        <f t="shared" si="19"/>
        <v/>
      </c>
      <c r="H601" s="48"/>
      <c r="I601" s="103"/>
      <c r="J601" s="48"/>
      <c r="K601" s="75"/>
    </row>
    <row r="602" spans="1:11" x14ac:dyDescent="0.25">
      <c r="A602" s="43">
        <v>585</v>
      </c>
      <c r="B602" s="78"/>
      <c r="C602" s="48"/>
      <c r="D602" s="48"/>
      <c r="E602" s="130" t="str">
        <f t="shared" si="18"/>
        <v/>
      </c>
      <c r="F602" s="130" t="str">
        <f>IF(OR(ISBLANK(B602),ISBLANK(D602))=FALSE,VLOOKUP($B$7&amp;"/"&amp;$J$7,EMT!$A$4:$C$9,3,FALSE),"")</f>
        <v/>
      </c>
      <c r="G602" s="130" t="str">
        <f t="shared" si="19"/>
        <v/>
      </c>
      <c r="H602" s="48"/>
      <c r="I602" s="103"/>
      <c r="J602" s="48"/>
      <c r="K602" s="75"/>
    </row>
    <row r="603" spans="1:11" x14ac:dyDescent="0.25">
      <c r="A603" s="43">
        <v>586</v>
      </c>
      <c r="B603" s="78"/>
      <c r="C603" s="48"/>
      <c r="D603" s="48"/>
      <c r="E603" s="130" t="str">
        <f t="shared" si="18"/>
        <v/>
      </c>
      <c r="F603" s="130" t="str">
        <f>IF(OR(ISBLANK(B603),ISBLANK(D603))=FALSE,VLOOKUP($B$7&amp;"/"&amp;$J$7,EMT!$A$4:$C$9,3,FALSE),"")</f>
        <v/>
      </c>
      <c r="G603" s="130" t="str">
        <f t="shared" si="19"/>
        <v/>
      </c>
      <c r="H603" s="48"/>
      <c r="I603" s="103"/>
      <c r="J603" s="48"/>
      <c r="K603" s="75"/>
    </row>
    <row r="604" spans="1:11" x14ac:dyDescent="0.25">
      <c r="A604" s="43">
        <v>587</v>
      </c>
      <c r="B604" s="78"/>
      <c r="C604" s="48"/>
      <c r="D604" s="48"/>
      <c r="E604" s="130" t="str">
        <f t="shared" si="18"/>
        <v/>
      </c>
      <c r="F604" s="130" t="str">
        <f>IF(OR(ISBLANK(B604),ISBLANK(D604))=FALSE,VLOOKUP($B$7&amp;"/"&amp;$J$7,EMT!$A$4:$C$9,3,FALSE),"")</f>
        <v/>
      </c>
      <c r="G604" s="130" t="str">
        <f t="shared" si="19"/>
        <v/>
      </c>
      <c r="H604" s="48"/>
      <c r="I604" s="103"/>
      <c r="J604" s="48"/>
      <c r="K604" s="75"/>
    </row>
    <row r="605" spans="1:11" x14ac:dyDescent="0.25">
      <c r="A605" s="43">
        <v>588</v>
      </c>
      <c r="B605" s="78"/>
      <c r="C605" s="48"/>
      <c r="D605" s="48"/>
      <c r="E605" s="130" t="str">
        <f t="shared" si="18"/>
        <v/>
      </c>
      <c r="F605" s="130" t="str">
        <f>IF(OR(ISBLANK(B605),ISBLANK(D605))=FALSE,VLOOKUP($B$7&amp;"/"&amp;$J$7,EMT!$A$4:$C$9,3,FALSE),"")</f>
        <v/>
      </c>
      <c r="G605" s="130" t="str">
        <f t="shared" si="19"/>
        <v/>
      </c>
      <c r="H605" s="48"/>
      <c r="I605" s="103"/>
      <c r="J605" s="48"/>
      <c r="K605" s="75"/>
    </row>
    <row r="606" spans="1:11" x14ac:dyDescent="0.25">
      <c r="A606" s="43">
        <v>589</v>
      </c>
      <c r="B606" s="78"/>
      <c r="C606" s="48"/>
      <c r="D606" s="48"/>
      <c r="E606" s="130" t="str">
        <f t="shared" si="18"/>
        <v/>
      </c>
      <c r="F606" s="130" t="str">
        <f>IF(OR(ISBLANK(B606),ISBLANK(D606))=FALSE,VLOOKUP($B$7&amp;"/"&amp;$J$7,EMT!$A$4:$C$9,3,FALSE),"")</f>
        <v/>
      </c>
      <c r="G606" s="130" t="str">
        <f t="shared" si="19"/>
        <v/>
      </c>
      <c r="H606" s="48"/>
      <c r="I606" s="103"/>
      <c r="J606" s="48"/>
      <c r="K606" s="75"/>
    </row>
    <row r="607" spans="1:11" x14ac:dyDescent="0.25">
      <c r="A607" s="43">
        <v>590</v>
      </c>
      <c r="B607" s="78"/>
      <c r="C607" s="48"/>
      <c r="D607" s="48"/>
      <c r="E607" s="130" t="str">
        <f t="shared" si="18"/>
        <v/>
      </c>
      <c r="F607" s="130" t="str">
        <f>IF(OR(ISBLANK(B607),ISBLANK(D607))=FALSE,VLOOKUP($B$7&amp;"/"&amp;$J$7,EMT!$A$4:$C$9,3,FALSE),"")</f>
        <v/>
      </c>
      <c r="G607" s="130" t="str">
        <f t="shared" si="19"/>
        <v/>
      </c>
      <c r="H607" s="48"/>
      <c r="I607" s="103"/>
      <c r="J607" s="48"/>
      <c r="K607" s="75"/>
    </row>
    <row r="608" spans="1:11" x14ac:dyDescent="0.25">
      <c r="A608" s="43">
        <v>591</v>
      </c>
      <c r="B608" s="78"/>
      <c r="C608" s="48"/>
      <c r="D608" s="48"/>
      <c r="E608" s="130" t="str">
        <f t="shared" si="18"/>
        <v/>
      </c>
      <c r="F608" s="130" t="str">
        <f>IF(OR(ISBLANK(B608),ISBLANK(D608))=FALSE,VLOOKUP($B$7&amp;"/"&amp;$J$7,EMT!$A$4:$C$9,3,FALSE),"")</f>
        <v/>
      </c>
      <c r="G608" s="130" t="str">
        <f t="shared" si="19"/>
        <v/>
      </c>
      <c r="H608" s="48"/>
      <c r="I608" s="103"/>
      <c r="J608" s="48"/>
      <c r="K608" s="75"/>
    </row>
    <row r="609" spans="1:11" x14ac:dyDescent="0.25">
      <c r="A609" s="43">
        <v>592</v>
      </c>
      <c r="B609" s="78"/>
      <c r="C609" s="48"/>
      <c r="D609" s="48"/>
      <c r="E609" s="130" t="str">
        <f t="shared" si="18"/>
        <v/>
      </c>
      <c r="F609" s="130" t="str">
        <f>IF(OR(ISBLANK(B609),ISBLANK(D609))=FALSE,VLOOKUP($B$7&amp;"/"&amp;$J$7,EMT!$A$4:$C$9,3,FALSE),"")</f>
        <v/>
      </c>
      <c r="G609" s="130" t="str">
        <f t="shared" si="19"/>
        <v/>
      </c>
      <c r="H609" s="48"/>
      <c r="I609" s="103"/>
      <c r="J609" s="48"/>
      <c r="K609" s="75"/>
    </row>
    <row r="610" spans="1:11" x14ac:dyDescent="0.25">
      <c r="A610" s="43">
        <v>593</v>
      </c>
      <c r="B610" s="78"/>
      <c r="C610" s="48"/>
      <c r="D610" s="48"/>
      <c r="E610" s="130" t="str">
        <f t="shared" si="18"/>
        <v/>
      </c>
      <c r="F610" s="130" t="str">
        <f>IF(OR(ISBLANK(B610),ISBLANK(D610))=FALSE,VLOOKUP($B$7&amp;"/"&amp;$J$7,EMT!$A$4:$C$9,3,FALSE),"")</f>
        <v/>
      </c>
      <c r="G610" s="130" t="str">
        <f t="shared" si="19"/>
        <v/>
      </c>
      <c r="H610" s="48"/>
      <c r="I610" s="103"/>
      <c r="J610" s="48"/>
      <c r="K610" s="75"/>
    </row>
    <row r="611" spans="1:11" x14ac:dyDescent="0.25">
      <c r="A611" s="43">
        <v>594</v>
      </c>
      <c r="B611" s="78"/>
      <c r="C611" s="48"/>
      <c r="D611" s="48"/>
      <c r="E611" s="130" t="str">
        <f t="shared" si="18"/>
        <v/>
      </c>
      <c r="F611" s="130" t="str">
        <f>IF(OR(ISBLANK(B611),ISBLANK(D611))=FALSE,VLOOKUP($B$7&amp;"/"&amp;$J$7,EMT!$A$4:$C$9,3,FALSE),"")</f>
        <v/>
      </c>
      <c r="G611" s="130" t="str">
        <f t="shared" si="19"/>
        <v/>
      </c>
      <c r="H611" s="48"/>
      <c r="I611" s="103"/>
      <c r="J611" s="48"/>
      <c r="K611" s="75"/>
    </row>
    <row r="612" spans="1:11" x14ac:dyDescent="0.25">
      <c r="A612" s="43">
        <v>595</v>
      </c>
      <c r="B612" s="78"/>
      <c r="C612" s="48"/>
      <c r="D612" s="48"/>
      <c r="E612" s="130" t="str">
        <f t="shared" si="18"/>
        <v/>
      </c>
      <c r="F612" s="130" t="str">
        <f>IF(OR(ISBLANK(B612),ISBLANK(D612))=FALSE,VLOOKUP($B$7&amp;"/"&amp;$J$7,EMT!$A$4:$C$9,3,FALSE),"")</f>
        <v/>
      </c>
      <c r="G612" s="130" t="str">
        <f t="shared" si="19"/>
        <v/>
      </c>
      <c r="H612" s="48"/>
      <c r="I612" s="103"/>
      <c r="J612" s="48"/>
      <c r="K612" s="75"/>
    </row>
    <row r="613" spans="1:11" x14ac:dyDescent="0.25">
      <c r="A613" s="43">
        <v>596</v>
      </c>
      <c r="B613" s="78"/>
      <c r="C613" s="48"/>
      <c r="D613" s="48"/>
      <c r="E613" s="130" t="str">
        <f t="shared" si="18"/>
        <v/>
      </c>
      <c r="F613" s="130" t="str">
        <f>IF(OR(ISBLANK(B613),ISBLANK(D613))=FALSE,VLOOKUP($B$7&amp;"/"&amp;$J$7,EMT!$A$4:$C$9,3,FALSE),"")</f>
        <v/>
      </c>
      <c r="G613" s="130" t="str">
        <f t="shared" si="19"/>
        <v/>
      </c>
      <c r="H613" s="48"/>
      <c r="I613" s="103"/>
      <c r="J613" s="48"/>
      <c r="K613" s="75"/>
    </row>
    <row r="614" spans="1:11" x14ac:dyDescent="0.25">
      <c r="A614" s="43">
        <v>597</v>
      </c>
      <c r="B614" s="78"/>
      <c r="C614" s="48"/>
      <c r="D614" s="48"/>
      <c r="E614" s="130" t="str">
        <f t="shared" si="18"/>
        <v/>
      </c>
      <c r="F614" s="130" t="str">
        <f>IF(OR(ISBLANK(B614),ISBLANK(D614))=FALSE,VLOOKUP($B$7&amp;"/"&amp;$J$7,EMT!$A$4:$C$9,3,FALSE),"")</f>
        <v/>
      </c>
      <c r="G614" s="130" t="str">
        <f t="shared" si="19"/>
        <v/>
      </c>
      <c r="H614" s="48"/>
      <c r="I614" s="103"/>
      <c r="J614" s="48"/>
      <c r="K614" s="75"/>
    </row>
    <row r="615" spans="1:11" x14ac:dyDescent="0.25">
      <c r="A615" s="43">
        <v>598</v>
      </c>
      <c r="B615" s="78"/>
      <c r="C615" s="48"/>
      <c r="D615" s="48"/>
      <c r="E615" s="130" t="str">
        <f t="shared" si="18"/>
        <v/>
      </c>
      <c r="F615" s="130" t="str">
        <f>IF(OR(ISBLANK(B615),ISBLANK(D615))=FALSE,VLOOKUP($B$7&amp;"/"&amp;$J$7,EMT!$A$4:$C$9,3,FALSE),"")</f>
        <v/>
      </c>
      <c r="G615" s="130" t="str">
        <f t="shared" si="19"/>
        <v/>
      </c>
      <c r="H615" s="48"/>
      <c r="I615" s="103"/>
      <c r="J615" s="48"/>
      <c r="K615" s="75"/>
    </row>
    <row r="616" spans="1:11" x14ac:dyDescent="0.25">
      <c r="A616" s="43">
        <v>599</v>
      </c>
      <c r="B616" s="78"/>
      <c r="C616" s="48"/>
      <c r="D616" s="48"/>
      <c r="E616" s="130" t="str">
        <f t="shared" si="18"/>
        <v/>
      </c>
      <c r="F616" s="130" t="str">
        <f>IF(OR(ISBLANK(B616),ISBLANK(D616))=FALSE,VLOOKUP($B$7&amp;"/"&amp;$J$7,EMT!$A$4:$C$9,3,FALSE),"")</f>
        <v/>
      </c>
      <c r="G616" s="130" t="str">
        <f t="shared" si="19"/>
        <v/>
      </c>
      <c r="H616" s="48"/>
      <c r="I616" s="103"/>
      <c r="J616" s="48"/>
      <c r="K616" s="75"/>
    </row>
    <row r="617" spans="1:11" x14ac:dyDescent="0.25">
      <c r="A617" s="43">
        <v>600</v>
      </c>
      <c r="B617" s="78"/>
      <c r="C617" s="48"/>
      <c r="D617" s="48"/>
      <c r="E617" s="130" t="str">
        <f t="shared" si="18"/>
        <v/>
      </c>
      <c r="F617" s="130" t="str">
        <f>IF(OR(ISBLANK(B617),ISBLANK(D617))=FALSE,VLOOKUP($B$7&amp;"/"&amp;$J$7,EMT!$A$4:$C$9,3,FALSE),"")</f>
        <v/>
      </c>
      <c r="G617" s="130" t="str">
        <f t="shared" si="19"/>
        <v/>
      </c>
      <c r="H617" s="48"/>
      <c r="I617" s="103"/>
      <c r="J617" s="48"/>
      <c r="K617" s="75"/>
    </row>
    <row r="618" spans="1:11" x14ac:dyDescent="0.25">
      <c r="A618" s="43">
        <v>601</v>
      </c>
      <c r="B618" s="78"/>
      <c r="C618" s="48"/>
      <c r="D618" s="48"/>
      <c r="E618" s="130" t="str">
        <f t="shared" si="18"/>
        <v/>
      </c>
      <c r="F618" s="130" t="str">
        <f>IF(OR(ISBLANK(B618),ISBLANK(D618))=FALSE,VLOOKUP($B$7&amp;"/"&amp;$J$7,EMT!$A$4:$C$9,3,FALSE),"")</f>
        <v/>
      </c>
      <c r="G618" s="130" t="str">
        <f t="shared" si="19"/>
        <v/>
      </c>
      <c r="H618" s="48"/>
      <c r="I618" s="103"/>
      <c r="J618" s="48"/>
      <c r="K618" s="75"/>
    </row>
    <row r="619" spans="1:11" x14ac:dyDescent="0.25">
      <c r="A619" s="43">
        <v>602</v>
      </c>
      <c r="B619" s="78"/>
      <c r="C619" s="48"/>
      <c r="D619" s="48"/>
      <c r="E619" s="130" t="str">
        <f t="shared" si="18"/>
        <v/>
      </c>
      <c r="F619" s="130" t="str">
        <f>IF(OR(ISBLANK(B619),ISBLANK(D619))=FALSE,VLOOKUP($B$7&amp;"/"&amp;$J$7,EMT!$A$4:$C$9,3,FALSE),"")</f>
        <v/>
      </c>
      <c r="G619" s="130" t="str">
        <f t="shared" si="19"/>
        <v/>
      </c>
      <c r="H619" s="48"/>
      <c r="I619" s="103"/>
      <c r="J619" s="48"/>
      <c r="K619" s="75"/>
    </row>
    <row r="620" spans="1:11" x14ac:dyDescent="0.25">
      <c r="A620" s="43">
        <v>603</v>
      </c>
      <c r="B620" s="78"/>
      <c r="C620" s="48"/>
      <c r="D620" s="48"/>
      <c r="E620" s="130" t="str">
        <f t="shared" si="18"/>
        <v/>
      </c>
      <c r="F620" s="130" t="str">
        <f>IF(OR(ISBLANK(B620),ISBLANK(D620))=FALSE,VLOOKUP($B$7&amp;"/"&amp;$J$7,EMT!$A$4:$C$9,3,FALSE),"")</f>
        <v/>
      </c>
      <c r="G620" s="130" t="str">
        <f t="shared" si="19"/>
        <v/>
      </c>
      <c r="H620" s="48"/>
      <c r="I620" s="103"/>
      <c r="J620" s="48"/>
      <c r="K620" s="75"/>
    </row>
    <row r="621" spans="1:11" x14ac:dyDescent="0.25">
      <c r="A621" s="43">
        <v>604</v>
      </c>
      <c r="B621" s="78"/>
      <c r="C621" s="48"/>
      <c r="D621" s="48"/>
      <c r="E621" s="130" t="str">
        <f t="shared" si="18"/>
        <v/>
      </c>
      <c r="F621" s="130" t="str">
        <f>IF(OR(ISBLANK(B621),ISBLANK(D621))=FALSE,VLOOKUP($B$7&amp;"/"&amp;$J$7,EMT!$A$4:$C$9,3,FALSE),"")</f>
        <v/>
      </c>
      <c r="G621" s="130" t="str">
        <f t="shared" si="19"/>
        <v/>
      </c>
      <c r="H621" s="48"/>
      <c r="I621" s="103"/>
      <c r="J621" s="48"/>
      <c r="K621" s="75"/>
    </row>
    <row r="622" spans="1:11" x14ac:dyDescent="0.25">
      <c r="A622" s="43">
        <v>605</v>
      </c>
      <c r="B622" s="78"/>
      <c r="C622" s="48"/>
      <c r="D622" s="48"/>
      <c r="E622" s="130" t="str">
        <f t="shared" si="18"/>
        <v/>
      </c>
      <c r="F622" s="130" t="str">
        <f>IF(OR(ISBLANK(B622),ISBLANK(D622))=FALSE,VLOOKUP($B$7&amp;"/"&amp;$J$7,EMT!$A$4:$C$9,3,FALSE),"")</f>
        <v/>
      </c>
      <c r="G622" s="130" t="str">
        <f t="shared" si="19"/>
        <v/>
      </c>
      <c r="H622" s="48"/>
      <c r="I622" s="103"/>
      <c r="J622" s="48"/>
      <c r="K622" s="75"/>
    </row>
    <row r="623" spans="1:11" x14ac:dyDescent="0.25">
      <c r="A623" s="43">
        <v>606</v>
      </c>
      <c r="B623" s="78"/>
      <c r="C623" s="48"/>
      <c r="D623" s="48"/>
      <c r="E623" s="130" t="str">
        <f t="shared" si="18"/>
        <v/>
      </c>
      <c r="F623" s="130" t="str">
        <f>IF(OR(ISBLANK(B623),ISBLANK(D623))=FALSE,VLOOKUP($B$7&amp;"/"&amp;$J$7,EMT!$A$4:$C$9,3,FALSE),"")</f>
        <v/>
      </c>
      <c r="G623" s="130" t="str">
        <f t="shared" si="19"/>
        <v/>
      </c>
      <c r="H623" s="48"/>
      <c r="I623" s="103"/>
      <c r="J623" s="48"/>
      <c r="K623" s="75"/>
    </row>
    <row r="624" spans="1:11" x14ac:dyDescent="0.25">
      <c r="A624" s="43">
        <v>607</v>
      </c>
      <c r="B624" s="78"/>
      <c r="C624" s="48"/>
      <c r="D624" s="48"/>
      <c r="E624" s="130" t="str">
        <f t="shared" si="18"/>
        <v/>
      </c>
      <c r="F624" s="130" t="str">
        <f>IF(OR(ISBLANK(B624),ISBLANK(D624))=FALSE,VLOOKUP($B$7&amp;"/"&amp;$J$7,EMT!$A$4:$C$9,3,FALSE),"")</f>
        <v/>
      </c>
      <c r="G624" s="130" t="str">
        <f t="shared" si="19"/>
        <v/>
      </c>
      <c r="H624" s="48"/>
      <c r="I624" s="103"/>
      <c r="J624" s="48"/>
      <c r="K624" s="75"/>
    </row>
    <row r="625" spans="1:11" x14ac:dyDescent="0.25">
      <c r="A625" s="43">
        <v>608</v>
      </c>
      <c r="B625" s="78"/>
      <c r="C625" s="48"/>
      <c r="D625" s="48"/>
      <c r="E625" s="130" t="str">
        <f t="shared" si="18"/>
        <v/>
      </c>
      <c r="F625" s="130" t="str">
        <f>IF(OR(ISBLANK(B625),ISBLANK(D625))=FALSE,VLOOKUP($B$7&amp;"/"&amp;$J$7,EMT!$A$4:$C$9,3,FALSE),"")</f>
        <v/>
      </c>
      <c r="G625" s="130" t="str">
        <f t="shared" si="19"/>
        <v/>
      </c>
      <c r="H625" s="48"/>
      <c r="I625" s="103"/>
      <c r="J625" s="48"/>
      <c r="K625" s="75"/>
    </row>
    <row r="626" spans="1:11" x14ac:dyDescent="0.25">
      <c r="A626" s="43">
        <v>609</v>
      </c>
      <c r="B626" s="78"/>
      <c r="C626" s="48"/>
      <c r="D626" s="48"/>
      <c r="E626" s="130" t="str">
        <f t="shared" si="18"/>
        <v/>
      </c>
      <c r="F626" s="130" t="str">
        <f>IF(OR(ISBLANK(B626),ISBLANK(D626))=FALSE,VLOOKUP($B$7&amp;"/"&amp;$J$7,EMT!$A$4:$C$9,3,FALSE),"")</f>
        <v/>
      </c>
      <c r="G626" s="130" t="str">
        <f t="shared" si="19"/>
        <v/>
      </c>
      <c r="H626" s="48"/>
      <c r="I626" s="103"/>
      <c r="J626" s="48"/>
      <c r="K626" s="75"/>
    </row>
    <row r="627" spans="1:11" x14ac:dyDescent="0.25">
      <c r="A627" s="43">
        <v>610</v>
      </c>
      <c r="B627" s="78"/>
      <c r="C627" s="48"/>
      <c r="D627" s="48"/>
      <c r="E627" s="130" t="str">
        <f t="shared" si="18"/>
        <v/>
      </c>
      <c r="F627" s="130" t="str">
        <f>IF(OR(ISBLANK(B627),ISBLANK(D627))=FALSE,VLOOKUP($B$7&amp;"/"&amp;$J$7,EMT!$A$4:$C$9,3,FALSE),"")</f>
        <v/>
      </c>
      <c r="G627" s="130" t="str">
        <f t="shared" si="19"/>
        <v/>
      </c>
      <c r="H627" s="48"/>
      <c r="I627" s="103"/>
      <c r="J627" s="48"/>
      <c r="K627" s="75"/>
    </row>
    <row r="628" spans="1:11" x14ac:dyDescent="0.25">
      <c r="A628" s="43">
        <v>611</v>
      </c>
      <c r="B628" s="78"/>
      <c r="C628" s="48"/>
      <c r="D628" s="48"/>
      <c r="E628" s="130" t="str">
        <f t="shared" si="18"/>
        <v/>
      </c>
      <c r="F628" s="130" t="str">
        <f>IF(OR(ISBLANK(B628),ISBLANK(D628))=FALSE,VLOOKUP($B$7&amp;"/"&amp;$J$7,EMT!$A$4:$C$9,3,FALSE),"")</f>
        <v/>
      </c>
      <c r="G628" s="130" t="str">
        <f t="shared" si="19"/>
        <v/>
      </c>
      <c r="H628" s="48"/>
      <c r="I628" s="103"/>
      <c r="J628" s="48"/>
      <c r="K628" s="75"/>
    </row>
    <row r="629" spans="1:11" x14ac:dyDescent="0.25">
      <c r="A629" s="43">
        <v>612</v>
      </c>
      <c r="B629" s="78"/>
      <c r="C629" s="48"/>
      <c r="D629" s="48"/>
      <c r="E629" s="130" t="str">
        <f t="shared" si="18"/>
        <v/>
      </c>
      <c r="F629" s="130" t="str">
        <f>IF(OR(ISBLANK(B629),ISBLANK(D629))=FALSE,VLOOKUP($B$7&amp;"/"&amp;$J$7,EMT!$A$4:$C$9,3,FALSE),"")</f>
        <v/>
      </c>
      <c r="G629" s="130" t="str">
        <f t="shared" si="19"/>
        <v/>
      </c>
      <c r="H629" s="48"/>
      <c r="I629" s="103"/>
      <c r="J629" s="48"/>
      <c r="K629" s="75"/>
    </row>
    <row r="630" spans="1:11" x14ac:dyDescent="0.25">
      <c r="A630" s="43">
        <v>613</v>
      </c>
      <c r="B630" s="78"/>
      <c r="C630" s="48"/>
      <c r="D630" s="48"/>
      <c r="E630" s="130" t="str">
        <f t="shared" si="18"/>
        <v/>
      </c>
      <c r="F630" s="130" t="str">
        <f>IF(OR(ISBLANK(B630),ISBLANK(D630))=FALSE,VLOOKUP($B$7&amp;"/"&amp;$J$7,EMT!$A$4:$C$9,3,FALSE),"")</f>
        <v/>
      </c>
      <c r="G630" s="130" t="str">
        <f t="shared" si="19"/>
        <v/>
      </c>
      <c r="H630" s="48"/>
      <c r="I630" s="103"/>
      <c r="J630" s="48"/>
      <c r="K630" s="75"/>
    </row>
    <row r="631" spans="1:11" x14ac:dyDescent="0.25">
      <c r="A631" s="43">
        <v>614</v>
      </c>
      <c r="B631" s="78"/>
      <c r="C631" s="48"/>
      <c r="D631" s="48"/>
      <c r="E631" s="130" t="str">
        <f t="shared" si="18"/>
        <v/>
      </c>
      <c r="F631" s="130" t="str">
        <f>IF(OR(ISBLANK(B631),ISBLANK(D631))=FALSE,VLOOKUP($B$7&amp;"/"&amp;$J$7,EMT!$A$4:$C$9,3,FALSE),"")</f>
        <v/>
      </c>
      <c r="G631" s="130" t="str">
        <f t="shared" si="19"/>
        <v/>
      </c>
      <c r="H631" s="48"/>
      <c r="I631" s="103"/>
      <c r="J631" s="48"/>
      <c r="K631" s="75"/>
    </row>
    <row r="632" spans="1:11" x14ac:dyDescent="0.25">
      <c r="A632" s="43">
        <v>615</v>
      </c>
      <c r="B632" s="78"/>
      <c r="C632" s="48"/>
      <c r="D632" s="48"/>
      <c r="E632" s="130" t="str">
        <f t="shared" si="18"/>
        <v/>
      </c>
      <c r="F632" s="130" t="str">
        <f>IF(OR(ISBLANK(B632),ISBLANK(D632))=FALSE,VLOOKUP($B$7&amp;"/"&amp;$J$7,EMT!$A$4:$C$9,3,FALSE),"")</f>
        <v/>
      </c>
      <c r="G632" s="130" t="str">
        <f t="shared" si="19"/>
        <v/>
      </c>
      <c r="H632" s="48"/>
      <c r="I632" s="103"/>
      <c r="J632" s="48"/>
      <c r="K632" s="75"/>
    </row>
    <row r="633" spans="1:11" x14ac:dyDescent="0.25">
      <c r="A633" s="43">
        <v>616</v>
      </c>
      <c r="B633" s="78"/>
      <c r="C633" s="48"/>
      <c r="D633" s="48"/>
      <c r="E633" s="130" t="str">
        <f t="shared" si="18"/>
        <v/>
      </c>
      <c r="F633" s="130" t="str">
        <f>IF(OR(ISBLANK(B633),ISBLANK(D633))=FALSE,VLOOKUP($B$7&amp;"/"&amp;$J$7,EMT!$A$4:$C$9,3,FALSE),"")</f>
        <v/>
      </c>
      <c r="G633" s="130" t="str">
        <f t="shared" si="19"/>
        <v/>
      </c>
      <c r="H633" s="48"/>
      <c r="I633" s="103"/>
      <c r="J633" s="48"/>
      <c r="K633" s="75"/>
    </row>
    <row r="634" spans="1:11" x14ac:dyDescent="0.25">
      <c r="A634" s="43">
        <v>617</v>
      </c>
      <c r="B634" s="78"/>
      <c r="C634" s="48"/>
      <c r="D634" s="48"/>
      <c r="E634" s="130" t="str">
        <f t="shared" si="18"/>
        <v/>
      </c>
      <c r="F634" s="130" t="str">
        <f>IF(OR(ISBLANK(B634),ISBLANK(D634))=FALSE,VLOOKUP($B$7&amp;"/"&amp;$J$7,EMT!$A$4:$C$9,3,FALSE),"")</f>
        <v/>
      </c>
      <c r="G634" s="130" t="str">
        <f t="shared" si="19"/>
        <v/>
      </c>
      <c r="H634" s="48"/>
      <c r="I634" s="103"/>
      <c r="J634" s="48"/>
      <c r="K634" s="75"/>
    </row>
    <row r="635" spans="1:11" x14ac:dyDescent="0.25">
      <c r="A635" s="43">
        <v>618</v>
      </c>
      <c r="B635" s="78"/>
      <c r="C635" s="48"/>
      <c r="D635" s="48"/>
      <c r="E635" s="130" t="str">
        <f t="shared" si="18"/>
        <v/>
      </c>
      <c r="F635" s="130" t="str">
        <f>IF(OR(ISBLANK(B635),ISBLANK(D635))=FALSE,VLOOKUP($B$7&amp;"/"&amp;$J$7,EMT!$A$4:$C$9,3,FALSE),"")</f>
        <v/>
      </c>
      <c r="G635" s="130" t="str">
        <f t="shared" si="19"/>
        <v/>
      </c>
      <c r="H635" s="48"/>
      <c r="I635" s="103"/>
      <c r="J635" s="48"/>
      <c r="K635" s="75"/>
    </row>
    <row r="636" spans="1:11" x14ac:dyDescent="0.25">
      <c r="A636" s="43">
        <v>619</v>
      </c>
      <c r="B636" s="78"/>
      <c r="C636" s="48"/>
      <c r="D636" s="48"/>
      <c r="E636" s="130" t="str">
        <f t="shared" si="18"/>
        <v/>
      </c>
      <c r="F636" s="130" t="str">
        <f>IF(OR(ISBLANK(B636),ISBLANK(D636))=FALSE,VLOOKUP($B$7&amp;"/"&amp;$J$7,EMT!$A$4:$C$9,3,FALSE),"")</f>
        <v/>
      </c>
      <c r="G636" s="130" t="str">
        <f t="shared" si="19"/>
        <v/>
      </c>
      <c r="H636" s="48"/>
      <c r="I636" s="103"/>
      <c r="J636" s="48"/>
      <c r="K636" s="75"/>
    </row>
    <row r="637" spans="1:11" x14ac:dyDescent="0.25">
      <c r="A637" s="43">
        <v>620</v>
      </c>
      <c r="B637" s="78"/>
      <c r="C637" s="48"/>
      <c r="D637" s="48"/>
      <c r="E637" s="130" t="str">
        <f t="shared" si="18"/>
        <v/>
      </c>
      <c r="F637" s="130" t="str">
        <f>IF(OR(ISBLANK(B637),ISBLANK(D637))=FALSE,VLOOKUP($B$7&amp;"/"&amp;$J$7,EMT!$A$4:$C$9,3,FALSE),"")</f>
        <v/>
      </c>
      <c r="G637" s="130" t="str">
        <f t="shared" si="19"/>
        <v/>
      </c>
      <c r="H637" s="48"/>
      <c r="I637" s="103"/>
      <c r="J637" s="48"/>
      <c r="K637" s="75"/>
    </row>
    <row r="638" spans="1:11" x14ac:dyDescent="0.25">
      <c r="A638" s="43">
        <v>621</v>
      </c>
      <c r="B638" s="78"/>
      <c r="C638" s="48"/>
      <c r="D638" s="48"/>
      <c r="E638" s="130" t="str">
        <f t="shared" si="18"/>
        <v/>
      </c>
      <c r="F638" s="130" t="str">
        <f>IF(OR(ISBLANK(B638),ISBLANK(D638))=FALSE,VLOOKUP($B$7&amp;"/"&amp;$J$7,EMT!$A$4:$C$9,3,FALSE),"")</f>
        <v/>
      </c>
      <c r="G638" s="130" t="str">
        <f t="shared" si="19"/>
        <v/>
      </c>
      <c r="H638" s="48"/>
      <c r="I638" s="103"/>
      <c r="J638" s="48"/>
      <c r="K638" s="75"/>
    </row>
    <row r="639" spans="1:11" x14ac:dyDescent="0.25">
      <c r="A639" s="43">
        <v>622</v>
      </c>
      <c r="B639" s="78"/>
      <c r="C639" s="48"/>
      <c r="D639" s="48"/>
      <c r="E639" s="130" t="str">
        <f t="shared" si="18"/>
        <v/>
      </c>
      <c r="F639" s="130" t="str">
        <f>IF(OR(ISBLANK(B639),ISBLANK(D639))=FALSE,VLOOKUP($B$7&amp;"/"&amp;$J$7,EMT!$A$4:$C$9,3,FALSE),"")</f>
        <v/>
      </c>
      <c r="G639" s="130" t="str">
        <f t="shared" si="19"/>
        <v/>
      </c>
      <c r="H639" s="48"/>
      <c r="I639" s="103"/>
      <c r="J639" s="48"/>
      <c r="K639" s="75"/>
    </row>
    <row r="640" spans="1:11" x14ac:dyDescent="0.25">
      <c r="A640" s="43">
        <v>623</v>
      </c>
      <c r="B640" s="78"/>
      <c r="C640" s="48"/>
      <c r="D640" s="48"/>
      <c r="E640" s="130" t="str">
        <f t="shared" si="18"/>
        <v/>
      </c>
      <c r="F640" s="130" t="str">
        <f>IF(OR(ISBLANK(B640),ISBLANK(D640))=FALSE,VLOOKUP($B$7&amp;"/"&amp;$J$7,EMT!$A$4:$C$9,3,FALSE),"")</f>
        <v/>
      </c>
      <c r="G640" s="130" t="str">
        <f t="shared" si="19"/>
        <v/>
      </c>
      <c r="H640" s="48"/>
      <c r="I640" s="103"/>
      <c r="J640" s="48"/>
      <c r="K640" s="75"/>
    </row>
    <row r="641" spans="1:11" x14ac:dyDescent="0.25">
      <c r="A641" s="43">
        <v>624</v>
      </c>
      <c r="B641" s="78"/>
      <c r="C641" s="48"/>
      <c r="D641" s="48"/>
      <c r="E641" s="130" t="str">
        <f t="shared" si="18"/>
        <v/>
      </c>
      <c r="F641" s="130" t="str">
        <f>IF(OR(ISBLANK(B641),ISBLANK(D641))=FALSE,VLOOKUP($B$7&amp;"/"&amp;$J$7,EMT!$A$4:$C$9,3,FALSE),"")</f>
        <v/>
      </c>
      <c r="G641" s="130" t="str">
        <f t="shared" si="19"/>
        <v/>
      </c>
      <c r="H641" s="48"/>
      <c r="I641" s="103"/>
      <c r="J641" s="48"/>
      <c r="K641" s="75"/>
    </row>
    <row r="642" spans="1:11" x14ac:dyDescent="0.25">
      <c r="A642" s="43">
        <v>625</v>
      </c>
      <c r="B642" s="78"/>
      <c r="C642" s="48"/>
      <c r="D642" s="48"/>
      <c r="E642" s="130" t="str">
        <f t="shared" si="18"/>
        <v/>
      </c>
      <c r="F642" s="130" t="str">
        <f>IF(OR(ISBLANK(B642),ISBLANK(D642))=FALSE,VLOOKUP($B$7&amp;"/"&amp;$J$7,EMT!$A$4:$C$9,3,FALSE),"")</f>
        <v/>
      </c>
      <c r="G642" s="130" t="str">
        <f t="shared" si="19"/>
        <v/>
      </c>
      <c r="H642" s="48"/>
      <c r="I642" s="103"/>
      <c r="J642" s="48"/>
      <c r="K642" s="75"/>
    </row>
    <row r="643" spans="1:11" x14ac:dyDescent="0.25">
      <c r="A643" s="43">
        <v>626</v>
      </c>
      <c r="B643" s="78"/>
      <c r="C643" s="48"/>
      <c r="D643" s="48"/>
      <c r="E643" s="130" t="str">
        <f t="shared" si="18"/>
        <v/>
      </c>
      <c r="F643" s="130" t="str">
        <f>IF(OR(ISBLANK(B643),ISBLANK(D643))=FALSE,VLOOKUP($B$7&amp;"/"&amp;$J$7,EMT!$A$4:$C$9,3,FALSE),"")</f>
        <v/>
      </c>
      <c r="G643" s="130" t="str">
        <f t="shared" si="19"/>
        <v/>
      </c>
      <c r="H643" s="48"/>
      <c r="I643" s="103"/>
      <c r="J643" s="48"/>
      <c r="K643" s="75"/>
    </row>
    <row r="644" spans="1:11" x14ac:dyDescent="0.25">
      <c r="A644" s="43">
        <v>627</v>
      </c>
      <c r="B644" s="78"/>
      <c r="C644" s="48"/>
      <c r="D644" s="48"/>
      <c r="E644" s="130" t="str">
        <f t="shared" si="18"/>
        <v/>
      </c>
      <c r="F644" s="130" t="str">
        <f>IF(OR(ISBLANK(B644),ISBLANK(D644))=FALSE,VLOOKUP($B$7&amp;"/"&amp;$J$7,EMT!$A$4:$C$9,3,FALSE),"")</f>
        <v/>
      </c>
      <c r="G644" s="130" t="str">
        <f t="shared" si="19"/>
        <v/>
      </c>
      <c r="H644" s="48"/>
      <c r="I644" s="103"/>
      <c r="J644" s="48"/>
      <c r="K644" s="75"/>
    </row>
    <row r="645" spans="1:11" x14ac:dyDescent="0.25">
      <c r="A645" s="43">
        <v>628</v>
      </c>
      <c r="B645" s="78"/>
      <c r="C645" s="48"/>
      <c r="D645" s="48"/>
      <c r="E645" s="130" t="str">
        <f t="shared" si="18"/>
        <v/>
      </c>
      <c r="F645" s="130" t="str">
        <f>IF(OR(ISBLANK(B645),ISBLANK(D645))=FALSE,VLOOKUP($B$7&amp;"/"&amp;$J$7,EMT!$A$4:$C$9,3,FALSE),"")</f>
        <v/>
      </c>
      <c r="G645" s="130" t="str">
        <f t="shared" si="19"/>
        <v/>
      </c>
      <c r="H645" s="48"/>
      <c r="I645" s="103"/>
      <c r="J645" s="48"/>
      <c r="K645" s="75"/>
    </row>
    <row r="646" spans="1:11" x14ac:dyDescent="0.25">
      <c r="A646" s="43">
        <v>629</v>
      </c>
      <c r="B646" s="78"/>
      <c r="C646" s="48"/>
      <c r="D646" s="48"/>
      <c r="E646" s="130" t="str">
        <f t="shared" si="18"/>
        <v/>
      </c>
      <c r="F646" s="130" t="str">
        <f>IF(OR(ISBLANK(B646),ISBLANK(D646))=FALSE,VLOOKUP($B$7&amp;"/"&amp;$J$7,EMT!$A$4:$C$9,3,FALSE),"")</f>
        <v/>
      </c>
      <c r="G646" s="130" t="str">
        <f t="shared" si="19"/>
        <v/>
      </c>
      <c r="H646" s="48"/>
      <c r="I646" s="103"/>
      <c r="J646" s="48"/>
      <c r="K646" s="75"/>
    </row>
    <row r="647" spans="1:11" x14ac:dyDescent="0.25">
      <c r="A647" s="43">
        <v>630</v>
      </c>
      <c r="B647" s="78"/>
      <c r="C647" s="48"/>
      <c r="D647" s="48"/>
      <c r="E647" s="130" t="str">
        <f t="shared" si="18"/>
        <v/>
      </c>
      <c r="F647" s="130" t="str">
        <f>IF(OR(ISBLANK(B647),ISBLANK(D647))=FALSE,VLOOKUP($B$7&amp;"/"&amp;$J$7,EMT!$A$4:$C$9,3,FALSE),"")</f>
        <v/>
      </c>
      <c r="G647" s="130" t="str">
        <f t="shared" si="19"/>
        <v/>
      </c>
      <c r="H647" s="48"/>
      <c r="I647" s="103"/>
      <c r="J647" s="48"/>
      <c r="K647" s="75"/>
    </row>
    <row r="648" spans="1:11" x14ac:dyDescent="0.25">
      <c r="A648" s="43">
        <v>631</v>
      </c>
      <c r="B648" s="78"/>
      <c r="C648" s="48"/>
      <c r="D648" s="48"/>
      <c r="E648" s="130" t="str">
        <f t="shared" si="18"/>
        <v/>
      </c>
      <c r="F648" s="130" t="str">
        <f>IF(OR(ISBLANK(B648),ISBLANK(D648))=FALSE,VLOOKUP($B$7&amp;"/"&amp;$J$7,EMT!$A$4:$C$9,3,FALSE),"")</f>
        <v/>
      </c>
      <c r="G648" s="130" t="str">
        <f t="shared" si="19"/>
        <v/>
      </c>
      <c r="H648" s="48"/>
      <c r="I648" s="103"/>
      <c r="J648" s="48"/>
      <c r="K648" s="75"/>
    </row>
    <row r="649" spans="1:11" x14ac:dyDescent="0.25">
      <c r="A649" s="43">
        <v>632</v>
      </c>
      <c r="B649" s="78"/>
      <c r="C649" s="48"/>
      <c r="D649" s="48"/>
      <c r="E649" s="130" t="str">
        <f t="shared" si="18"/>
        <v/>
      </c>
      <c r="F649" s="130" t="str">
        <f>IF(OR(ISBLANK(B649),ISBLANK(D649))=FALSE,VLOOKUP($B$7&amp;"/"&amp;$J$7,EMT!$A$4:$C$9,3,FALSE),"")</f>
        <v/>
      </c>
      <c r="G649" s="130" t="str">
        <f t="shared" si="19"/>
        <v/>
      </c>
      <c r="H649" s="48"/>
      <c r="I649" s="103"/>
      <c r="J649" s="48"/>
      <c r="K649" s="75"/>
    </row>
    <row r="650" spans="1:11" x14ac:dyDescent="0.25">
      <c r="A650" s="43">
        <v>633</v>
      </c>
      <c r="B650" s="78"/>
      <c r="C650" s="48"/>
      <c r="D650" s="48"/>
      <c r="E650" s="130" t="str">
        <f t="shared" si="18"/>
        <v/>
      </c>
      <c r="F650" s="130" t="str">
        <f>IF(OR(ISBLANK(B650),ISBLANK(D650))=FALSE,VLOOKUP($B$7&amp;"/"&amp;$J$7,EMT!$A$4:$C$9,3,FALSE),"")</f>
        <v/>
      </c>
      <c r="G650" s="130" t="str">
        <f t="shared" si="19"/>
        <v/>
      </c>
      <c r="H650" s="48"/>
      <c r="I650" s="103"/>
      <c r="J650" s="48"/>
      <c r="K650" s="75"/>
    </row>
    <row r="651" spans="1:11" x14ac:dyDescent="0.25">
      <c r="A651" s="43">
        <v>634</v>
      </c>
      <c r="B651" s="78"/>
      <c r="C651" s="48"/>
      <c r="D651" s="48"/>
      <c r="E651" s="130" t="str">
        <f t="shared" si="18"/>
        <v/>
      </c>
      <c r="F651" s="130" t="str">
        <f>IF(OR(ISBLANK(B651),ISBLANK(D651))=FALSE,VLOOKUP($B$7&amp;"/"&amp;$J$7,EMT!$A$4:$C$9,3,FALSE),"")</f>
        <v/>
      </c>
      <c r="G651" s="130" t="str">
        <f t="shared" si="19"/>
        <v/>
      </c>
      <c r="H651" s="48"/>
      <c r="I651" s="103"/>
      <c r="J651" s="48"/>
      <c r="K651" s="75"/>
    </row>
    <row r="652" spans="1:11" x14ac:dyDescent="0.25">
      <c r="A652" s="43">
        <v>635</v>
      </c>
      <c r="B652" s="78"/>
      <c r="C652" s="48"/>
      <c r="D652" s="48"/>
      <c r="E652" s="130" t="str">
        <f t="shared" si="18"/>
        <v/>
      </c>
      <c r="F652" s="130" t="str">
        <f>IF(OR(ISBLANK(B652),ISBLANK(D652))=FALSE,VLOOKUP($B$7&amp;"/"&amp;$J$7,EMT!$A$4:$C$9,3,FALSE),"")</f>
        <v/>
      </c>
      <c r="G652" s="130" t="str">
        <f t="shared" si="19"/>
        <v/>
      </c>
      <c r="H652" s="48"/>
      <c r="I652" s="103"/>
      <c r="J652" s="48"/>
      <c r="K652" s="75"/>
    </row>
    <row r="653" spans="1:11" x14ac:dyDescent="0.25">
      <c r="A653" s="43">
        <v>636</v>
      </c>
      <c r="B653" s="78"/>
      <c r="C653" s="48"/>
      <c r="D653" s="48"/>
      <c r="E653" s="130" t="str">
        <f t="shared" si="18"/>
        <v/>
      </c>
      <c r="F653" s="130" t="str">
        <f>IF(OR(ISBLANK(B653),ISBLANK(D653))=FALSE,VLOOKUP($B$7&amp;"/"&amp;$J$7,EMT!$A$4:$C$9,3,FALSE),"")</f>
        <v/>
      </c>
      <c r="G653" s="130" t="str">
        <f t="shared" si="19"/>
        <v/>
      </c>
      <c r="H653" s="48"/>
      <c r="I653" s="103"/>
      <c r="J653" s="48"/>
      <c r="K653" s="75"/>
    </row>
    <row r="654" spans="1:11" x14ac:dyDescent="0.25">
      <c r="A654" s="43">
        <v>637</v>
      </c>
      <c r="B654" s="78"/>
      <c r="C654" s="48"/>
      <c r="D654" s="48"/>
      <c r="E654" s="130" t="str">
        <f t="shared" si="18"/>
        <v/>
      </c>
      <c r="F654" s="130" t="str">
        <f>IF(OR(ISBLANK(B654),ISBLANK(D654))=FALSE,VLOOKUP($B$7&amp;"/"&amp;$J$7,EMT!$A$4:$C$9,3,FALSE),"")</f>
        <v/>
      </c>
      <c r="G654" s="130" t="str">
        <f t="shared" si="19"/>
        <v/>
      </c>
      <c r="H654" s="48"/>
      <c r="I654" s="103"/>
      <c r="J654" s="48"/>
      <c r="K654" s="75"/>
    </row>
    <row r="655" spans="1:11" x14ac:dyDescent="0.25">
      <c r="A655" s="43">
        <v>638</v>
      </c>
      <c r="B655" s="78"/>
      <c r="C655" s="48"/>
      <c r="D655" s="48"/>
      <c r="E655" s="130" t="str">
        <f t="shared" si="18"/>
        <v/>
      </c>
      <c r="F655" s="130" t="str">
        <f>IF(OR(ISBLANK(B655),ISBLANK(D655))=FALSE,VLOOKUP($B$7&amp;"/"&amp;$J$7,EMT!$A$4:$C$9,3,FALSE),"")</f>
        <v/>
      </c>
      <c r="G655" s="130" t="str">
        <f t="shared" si="19"/>
        <v/>
      </c>
      <c r="H655" s="48"/>
      <c r="I655" s="103"/>
      <c r="J655" s="48"/>
      <c r="K655" s="75"/>
    </row>
    <row r="656" spans="1:11" x14ac:dyDescent="0.25">
      <c r="A656" s="43">
        <v>639</v>
      </c>
      <c r="B656" s="78"/>
      <c r="C656" s="48"/>
      <c r="D656" s="48"/>
      <c r="E656" s="130" t="str">
        <f t="shared" si="18"/>
        <v/>
      </c>
      <c r="F656" s="130" t="str">
        <f>IF(OR(ISBLANK(B656),ISBLANK(D656))=FALSE,VLOOKUP($B$7&amp;"/"&amp;$J$7,EMT!$A$4:$C$9,3,FALSE),"")</f>
        <v/>
      </c>
      <c r="G656" s="130" t="str">
        <f t="shared" si="19"/>
        <v/>
      </c>
      <c r="H656" s="48"/>
      <c r="I656" s="103"/>
      <c r="J656" s="48"/>
      <c r="K656" s="75"/>
    </row>
    <row r="657" spans="1:11" x14ac:dyDescent="0.25">
      <c r="A657" s="43">
        <v>640</v>
      </c>
      <c r="B657" s="78"/>
      <c r="C657" s="48"/>
      <c r="D657" s="48"/>
      <c r="E657" s="130" t="str">
        <f t="shared" si="18"/>
        <v/>
      </c>
      <c r="F657" s="130" t="str">
        <f>IF(OR(ISBLANK(B657),ISBLANK(D657))=FALSE,VLOOKUP($B$7&amp;"/"&amp;$J$7,EMT!$A$4:$C$9,3,FALSE),"")</f>
        <v/>
      </c>
      <c r="G657" s="130" t="str">
        <f t="shared" si="19"/>
        <v/>
      </c>
      <c r="H657" s="48"/>
      <c r="I657" s="103"/>
      <c r="J657" s="48"/>
      <c r="K657" s="75"/>
    </row>
    <row r="658" spans="1:11" x14ac:dyDescent="0.25">
      <c r="A658" s="43">
        <v>641</v>
      </c>
      <c r="B658" s="78"/>
      <c r="C658" s="48"/>
      <c r="D658" s="48"/>
      <c r="E658" s="130" t="str">
        <f t="shared" ref="E658:E721" si="20">IF(OR(ISBLANK(B658),ISBLANK(C658),ISBLANK(D658)) = FALSE,D658-$J$7,"")</f>
        <v/>
      </c>
      <c r="F658" s="130" t="str">
        <f>IF(OR(ISBLANK(B658),ISBLANK(D658))=FALSE,VLOOKUP($B$7&amp;"/"&amp;$J$7,EMT!$A$4:$C$9,3,FALSE),"")</f>
        <v/>
      </c>
      <c r="G658" s="130" t="str">
        <f t="shared" si="19"/>
        <v/>
      </c>
      <c r="H658" s="48"/>
      <c r="I658" s="103"/>
      <c r="J658" s="48"/>
      <c r="K658" s="75"/>
    </row>
    <row r="659" spans="1:11" x14ac:dyDescent="0.25">
      <c r="A659" s="43">
        <v>642</v>
      </c>
      <c r="B659" s="78"/>
      <c r="C659" s="48"/>
      <c r="D659" s="48"/>
      <c r="E659" s="130" t="str">
        <f t="shared" si="20"/>
        <v/>
      </c>
      <c r="F659" s="130" t="str">
        <f>IF(OR(ISBLANK(B659),ISBLANK(D659))=FALSE,VLOOKUP($B$7&amp;"/"&amp;$J$7,EMT!$A$4:$C$9,3,FALSE),"")</f>
        <v/>
      </c>
      <c r="G659" s="130" t="str">
        <f t="shared" ref="G659:G722" si="21">IF(F659="","",-F659)</f>
        <v/>
      </c>
      <c r="H659" s="48"/>
      <c r="I659" s="103"/>
      <c r="J659" s="48"/>
      <c r="K659" s="75"/>
    </row>
    <row r="660" spans="1:11" x14ac:dyDescent="0.25">
      <c r="A660" s="43">
        <v>643</v>
      </c>
      <c r="B660" s="78"/>
      <c r="C660" s="48"/>
      <c r="D660" s="48"/>
      <c r="E660" s="130" t="str">
        <f t="shared" si="20"/>
        <v/>
      </c>
      <c r="F660" s="130" t="str">
        <f>IF(OR(ISBLANK(B660),ISBLANK(D660))=FALSE,VLOOKUP($B$7&amp;"/"&amp;$J$7,EMT!$A$4:$C$9,3,FALSE),"")</f>
        <v/>
      </c>
      <c r="G660" s="130" t="str">
        <f t="shared" si="21"/>
        <v/>
      </c>
      <c r="H660" s="48"/>
      <c r="I660" s="103"/>
      <c r="J660" s="48"/>
      <c r="K660" s="75"/>
    </row>
    <row r="661" spans="1:11" x14ac:dyDescent="0.25">
      <c r="A661" s="43">
        <v>644</v>
      </c>
      <c r="B661" s="78"/>
      <c r="C661" s="48"/>
      <c r="D661" s="48"/>
      <c r="E661" s="130" t="str">
        <f t="shared" si="20"/>
        <v/>
      </c>
      <c r="F661" s="130" t="str">
        <f>IF(OR(ISBLANK(B661),ISBLANK(D661))=FALSE,VLOOKUP($B$7&amp;"/"&amp;$J$7,EMT!$A$4:$C$9,3,FALSE),"")</f>
        <v/>
      </c>
      <c r="G661" s="130" t="str">
        <f t="shared" si="21"/>
        <v/>
      </c>
      <c r="H661" s="48"/>
      <c r="I661" s="103"/>
      <c r="J661" s="48"/>
      <c r="K661" s="75"/>
    </row>
    <row r="662" spans="1:11" x14ac:dyDescent="0.25">
      <c r="A662" s="43">
        <v>645</v>
      </c>
      <c r="B662" s="78"/>
      <c r="C662" s="48"/>
      <c r="D662" s="48"/>
      <c r="E662" s="130" t="str">
        <f t="shared" si="20"/>
        <v/>
      </c>
      <c r="F662" s="130" t="str">
        <f>IF(OR(ISBLANK(B662),ISBLANK(D662))=FALSE,VLOOKUP($B$7&amp;"/"&amp;$J$7,EMT!$A$4:$C$9,3,FALSE),"")</f>
        <v/>
      </c>
      <c r="G662" s="130" t="str">
        <f t="shared" si="21"/>
        <v/>
      </c>
      <c r="H662" s="48"/>
      <c r="I662" s="103"/>
      <c r="J662" s="48"/>
      <c r="K662" s="75"/>
    </row>
    <row r="663" spans="1:11" x14ac:dyDescent="0.25">
      <c r="A663" s="43">
        <v>646</v>
      </c>
      <c r="B663" s="78"/>
      <c r="C663" s="48"/>
      <c r="D663" s="48"/>
      <c r="E663" s="130" t="str">
        <f t="shared" si="20"/>
        <v/>
      </c>
      <c r="F663" s="130" t="str">
        <f>IF(OR(ISBLANK(B663),ISBLANK(D663))=FALSE,VLOOKUP($B$7&amp;"/"&amp;$J$7,EMT!$A$4:$C$9,3,FALSE),"")</f>
        <v/>
      </c>
      <c r="G663" s="130" t="str">
        <f t="shared" si="21"/>
        <v/>
      </c>
      <c r="H663" s="48"/>
      <c r="I663" s="103"/>
      <c r="J663" s="48"/>
      <c r="K663" s="75"/>
    </row>
    <row r="664" spans="1:11" x14ac:dyDescent="0.25">
      <c r="A664" s="43">
        <v>647</v>
      </c>
      <c r="B664" s="78"/>
      <c r="C664" s="48"/>
      <c r="D664" s="48"/>
      <c r="E664" s="130" t="str">
        <f t="shared" si="20"/>
        <v/>
      </c>
      <c r="F664" s="130" t="str">
        <f>IF(OR(ISBLANK(B664),ISBLANK(D664))=FALSE,VLOOKUP($B$7&amp;"/"&amp;$J$7,EMT!$A$4:$C$9,3,FALSE),"")</f>
        <v/>
      </c>
      <c r="G664" s="130" t="str">
        <f t="shared" si="21"/>
        <v/>
      </c>
      <c r="H664" s="48"/>
      <c r="I664" s="103"/>
      <c r="J664" s="48"/>
      <c r="K664" s="75"/>
    </row>
    <row r="665" spans="1:11" x14ac:dyDescent="0.25">
      <c r="A665" s="43">
        <v>648</v>
      </c>
      <c r="B665" s="78"/>
      <c r="C665" s="48"/>
      <c r="D665" s="48"/>
      <c r="E665" s="130" t="str">
        <f t="shared" si="20"/>
        <v/>
      </c>
      <c r="F665" s="130" t="str">
        <f>IF(OR(ISBLANK(B665),ISBLANK(D665))=FALSE,VLOOKUP($B$7&amp;"/"&amp;$J$7,EMT!$A$4:$C$9,3,FALSE),"")</f>
        <v/>
      </c>
      <c r="G665" s="130" t="str">
        <f t="shared" si="21"/>
        <v/>
      </c>
      <c r="H665" s="48"/>
      <c r="I665" s="103"/>
      <c r="J665" s="48"/>
      <c r="K665" s="75"/>
    </row>
    <row r="666" spans="1:11" x14ac:dyDescent="0.25">
      <c r="A666" s="43">
        <v>649</v>
      </c>
      <c r="B666" s="78"/>
      <c r="C666" s="48"/>
      <c r="D666" s="48"/>
      <c r="E666" s="130" t="str">
        <f t="shared" si="20"/>
        <v/>
      </c>
      <c r="F666" s="130" t="str">
        <f>IF(OR(ISBLANK(B666),ISBLANK(D666))=FALSE,VLOOKUP($B$7&amp;"/"&amp;$J$7,EMT!$A$4:$C$9,3,FALSE),"")</f>
        <v/>
      </c>
      <c r="G666" s="130" t="str">
        <f t="shared" si="21"/>
        <v/>
      </c>
      <c r="H666" s="48"/>
      <c r="I666" s="103"/>
      <c r="J666" s="48"/>
      <c r="K666" s="75"/>
    </row>
    <row r="667" spans="1:11" x14ac:dyDescent="0.25">
      <c r="A667" s="43">
        <v>650</v>
      </c>
      <c r="B667" s="78"/>
      <c r="C667" s="48"/>
      <c r="D667" s="48"/>
      <c r="E667" s="130" t="str">
        <f t="shared" si="20"/>
        <v/>
      </c>
      <c r="F667" s="130" t="str">
        <f>IF(OR(ISBLANK(B667),ISBLANK(D667))=FALSE,VLOOKUP($B$7&amp;"/"&amp;$J$7,EMT!$A$4:$C$9,3,FALSE),"")</f>
        <v/>
      </c>
      <c r="G667" s="130" t="str">
        <f t="shared" si="21"/>
        <v/>
      </c>
      <c r="H667" s="48"/>
      <c r="I667" s="103"/>
      <c r="J667" s="48"/>
      <c r="K667" s="75"/>
    </row>
    <row r="668" spans="1:11" x14ac:dyDescent="0.25">
      <c r="A668" s="43">
        <v>651</v>
      </c>
      <c r="B668" s="78"/>
      <c r="C668" s="48"/>
      <c r="D668" s="48"/>
      <c r="E668" s="130" t="str">
        <f t="shared" si="20"/>
        <v/>
      </c>
      <c r="F668" s="130" t="str">
        <f>IF(OR(ISBLANK(B668),ISBLANK(D668))=FALSE,VLOOKUP($B$7&amp;"/"&amp;$J$7,EMT!$A$4:$C$9,3,FALSE),"")</f>
        <v/>
      </c>
      <c r="G668" s="130" t="str">
        <f t="shared" si="21"/>
        <v/>
      </c>
      <c r="H668" s="48"/>
      <c r="I668" s="103"/>
      <c r="J668" s="48"/>
      <c r="K668" s="75"/>
    </row>
    <row r="669" spans="1:11" x14ac:dyDescent="0.25">
      <c r="A669" s="43">
        <v>652</v>
      </c>
      <c r="B669" s="78"/>
      <c r="C669" s="48"/>
      <c r="D669" s="48"/>
      <c r="E669" s="130" t="str">
        <f t="shared" si="20"/>
        <v/>
      </c>
      <c r="F669" s="130" t="str">
        <f>IF(OR(ISBLANK(B669),ISBLANK(D669))=FALSE,VLOOKUP($B$7&amp;"/"&amp;$J$7,EMT!$A$4:$C$9,3,FALSE),"")</f>
        <v/>
      </c>
      <c r="G669" s="130" t="str">
        <f t="shared" si="21"/>
        <v/>
      </c>
      <c r="H669" s="48"/>
      <c r="I669" s="103"/>
      <c r="J669" s="48"/>
      <c r="K669" s="75"/>
    </row>
    <row r="670" spans="1:11" x14ac:dyDescent="0.25">
      <c r="A670" s="43">
        <v>653</v>
      </c>
      <c r="B670" s="78"/>
      <c r="C670" s="48"/>
      <c r="D670" s="48"/>
      <c r="E670" s="130" t="str">
        <f t="shared" si="20"/>
        <v/>
      </c>
      <c r="F670" s="130" t="str">
        <f>IF(OR(ISBLANK(B670),ISBLANK(D670))=FALSE,VLOOKUP($B$7&amp;"/"&amp;$J$7,EMT!$A$4:$C$9,3,FALSE),"")</f>
        <v/>
      </c>
      <c r="G670" s="130" t="str">
        <f t="shared" si="21"/>
        <v/>
      </c>
      <c r="H670" s="48"/>
      <c r="I670" s="103"/>
      <c r="J670" s="48"/>
      <c r="K670" s="75"/>
    </row>
    <row r="671" spans="1:11" x14ac:dyDescent="0.25">
      <c r="A671" s="43">
        <v>654</v>
      </c>
      <c r="B671" s="78"/>
      <c r="C671" s="48"/>
      <c r="D671" s="48"/>
      <c r="E671" s="130" t="str">
        <f t="shared" si="20"/>
        <v/>
      </c>
      <c r="F671" s="130" t="str">
        <f>IF(OR(ISBLANK(B671),ISBLANK(D671))=FALSE,VLOOKUP($B$7&amp;"/"&amp;$J$7,EMT!$A$4:$C$9,3,FALSE),"")</f>
        <v/>
      </c>
      <c r="G671" s="130" t="str">
        <f t="shared" si="21"/>
        <v/>
      </c>
      <c r="H671" s="48"/>
      <c r="I671" s="103"/>
      <c r="J671" s="48"/>
      <c r="K671" s="75"/>
    </row>
    <row r="672" spans="1:11" x14ac:dyDescent="0.25">
      <c r="A672" s="43">
        <v>655</v>
      </c>
      <c r="B672" s="78"/>
      <c r="C672" s="48"/>
      <c r="D672" s="48"/>
      <c r="E672" s="130" t="str">
        <f t="shared" si="20"/>
        <v/>
      </c>
      <c r="F672" s="130" t="str">
        <f>IF(OR(ISBLANK(B672),ISBLANK(D672))=FALSE,VLOOKUP($B$7&amp;"/"&amp;$J$7,EMT!$A$4:$C$9,3,FALSE),"")</f>
        <v/>
      </c>
      <c r="G672" s="130" t="str">
        <f t="shared" si="21"/>
        <v/>
      </c>
      <c r="H672" s="48"/>
      <c r="I672" s="103"/>
      <c r="J672" s="48"/>
      <c r="K672" s="75"/>
    </row>
    <row r="673" spans="1:11" x14ac:dyDescent="0.25">
      <c r="A673" s="43">
        <v>656</v>
      </c>
      <c r="B673" s="78"/>
      <c r="C673" s="48"/>
      <c r="D673" s="48"/>
      <c r="E673" s="130" t="str">
        <f t="shared" si="20"/>
        <v/>
      </c>
      <c r="F673" s="130" t="str">
        <f>IF(OR(ISBLANK(B673),ISBLANK(D673))=FALSE,VLOOKUP($B$7&amp;"/"&amp;$J$7,EMT!$A$4:$C$9,3,FALSE),"")</f>
        <v/>
      </c>
      <c r="G673" s="130" t="str">
        <f t="shared" si="21"/>
        <v/>
      </c>
      <c r="H673" s="48"/>
      <c r="I673" s="103"/>
      <c r="J673" s="48"/>
      <c r="K673" s="75"/>
    </row>
    <row r="674" spans="1:11" x14ac:dyDescent="0.25">
      <c r="A674" s="43">
        <v>657</v>
      </c>
      <c r="B674" s="78"/>
      <c r="C674" s="48"/>
      <c r="D674" s="48"/>
      <c r="E674" s="130" t="str">
        <f t="shared" si="20"/>
        <v/>
      </c>
      <c r="F674" s="130" t="str">
        <f>IF(OR(ISBLANK(B674),ISBLANK(D674))=FALSE,VLOOKUP($B$7&amp;"/"&amp;$J$7,EMT!$A$4:$C$9,3,FALSE),"")</f>
        <v/>
      </c>
      <c r="G674" s="130" t="str">
        <f t="shared" si="21"/>
        <v/>
      </c>
      <c r="H674" s="48"/>
      <c r="I674" s="103"/>
      <c r="J674" s="48"/>
      <c r="K674" s="75"/>
    </row>
    <row r="675" spans="1:11" x14ac:dyDescent="0.25">
      <c r="A675" s="43">
        <v>658</v>
      </c>
      <c r="B675" s="78"/>
      <c r="C675" s="48"/>
      <c r="D675" s="48"/>
      <c r="E675" s="130" t="str">
        <f t="shared" si="20"/>
        <v/>
      </c>
      <c r="F675" s="130" t="str">
        <f>IF(OR(ISBLANK(B675),ISBLANK(D675))=FALSE,VLOOKUP($B$7&amp;"/"&amp;$J$7,EMT!$A$4:$C$9,3,FALSE),"")</f>
        <v/>
      </c>
      <c r="G675" s="130" t="str">
        <f t="shared" si="21"/>
        <v/>
      </c>
      <c r="H675" s="48"/>
      <c r="I675" s="103"/>
      <c r="J675" s="48"/>
      <c r="K675" s="75"/>
    </row>
    <row r="676" spans="1:11" x14ac:dyDescent="0.25">
      <c r="A676" s="43">
        <v>659</v>
      </c>
      <c r="B676" s="78"/>
      <c r="C676" s="48"/>
      <c r="D676" s="48"/>
      <c r="E676" s="130" t="str">
        <f t="shared" si="20"/>
        <v/>
      </c>
      <c r="F676" s="130" t="str">
        <f>IF(OR(ISBLANK(B676),ISBLANK(D676))=FALSE,VLOOKUP($B$7&amp;"/"&amp;$J$7,EMT!$A$4:$C$9,3,FALSE),"")</f>
        <v/>
      </c>
      <c r="G676" s="130" t="str">
        <f t="shared" si="21"/>
        <v/>
      </c>
      <c r="H676" s="48"/>
      <c r="I676" s="103"/>
      <c r="J676" s="48"/>
      <c r="K676" s="75"/>
    </row>
    <row r="677" spans="1:11" x14ac:dyDescent="0.25">
      <c r="A677" s="43">
        <v>660</v>
      </c>
      <c r="B677" s="78"/>
      <c r="C677" s="48"/>
      <c r="D677" s="48"/>
      <c r="E677" s="130" t="str">
        <f t="shared" si="20"/>
        <v/>
      </c>
      <c r="F677" s="130" t="str">
        <f>IF(OR(ISBLANK(B677),ISBLANK(D677))=FALSE,VLOOKUP($B$7&amp;"/"&amp;$J$7,EMT!$A$4:$C$9,3,FALSE),"")</f>
        <v/>
      </c>
      <c r="G677" s="130" t="str">
        <f t="shared" si="21"/>
        <v/>
      </c>
      <c r="H677" s="48"/>
      <c r="I677" s="103"/>
      <c r="J677" s="48"/>
      <c r="K677" s="75"/>
    </row>
    <row r="678" spans="1:11" x14ac:dyDescent="0.25">
      <c r="A678" s="43">
        <v>661</v>
      </c>
      <c r="B678" s="78"/>
      <c r="C678" s="48"/>
      <c r="D678" s="48"/>
      <c r="E678" s="130" t="str">
        <f t="shared" si="20"/>
        <v/>
      </c>
      <c r="F678" s="130" t="str">
        <f>IF(OR(ISBLANK(B678),ISBLANK(D678))=FALSE,VLOOKUP($B$7&amp;"/"&amp;$J$7,EMT!$A$4:$C$9,3,FALSE),"")</f>
        <v/>
      </c>
      <c r="G678" s="130" t="str">
        <f t="shared" si="21"/>
        <v/>
      </c>
      <c r="H678" s="48"/>
      <c r="I678" s="103"/>
      <c r="J678" s="48"/>
      <c r="K678" s="75"/>
    </row>
    <row r="679" spans="1:11" x14ac:dyDescent="0.25">
      <c r="A679" s="43">
        <v>662</v>
      </c>
      <c r="B679" s="78"/>
      <c r="C679" s="48"/>
      <c r="D679" s="48"/>
      <c r="E679" s="130" t="str">
        <f t="shared" si="20"/>
        <v/>
      </c>
      <c r="F679" s="130" t="str">
        <f>IF(OR(ISBLANK(B679),ISBLANK(D679))=FALSE,VLOOKUP($B$7&amp;"/"&amp;$J$7,EMT!$A$4:$C$9,3,FALSE),"")</f>
        <v/>
      </c>
      <c r="G679" s="130" t="str">
        <f t="shared" si="21"/>
        <v/>
      </c>
      <c r="H679" s="48"/>
      <c r="I679" s="103"/>
      <c r="J679" s="48"/>
      <c r="K679" s="75"/>
    </row>
    <row r="680" spans="1:11" x14ac:dyDescent="0.25">
      <c r="A680" s="43">
        <v>663</v>
      </c>
      <c r="B680" s="78"/>
      <c r="C680" s="48"/>
      <c r="D680" s="48"/>
      <c r="E680" s="130" t="str">
        <f t="shared" si="20"/>
        <v/>
      </c>
      <c r="F680" s="130" t="str">
        <f>IF(OR(ISBLANK(B680),ISBLANK(D680))=FALSE,VLOOKUP($B$7&amp;"/"&amp;$J$7,EMT!$A$4:$C$9,3,FALSE),"")</f>
        <v/>
      </c>
      <c r="G680" s="130" t="str">
        <f t="shared" si="21"/>
        <v/>
      </c>
      <c r="H680" s="48"/>
      <c r="I680" s="103"/>
      <c r="J680" s="48"/>
      <c r="K680" s="75"/>
    </row>
    <row r="681" spans="1:11" x14ac:dyDescent="0.25">
      <c r="A681" s="43">
        <v>664</v>
      </c>
      <c r="B681" s="78"/>
      <c r="C681" s="48"/>
      <c r="D681" s="48"/>
      <c r="E681" s="130" t="str">
        <f t="shared" si="20"/>
        <v/>
      </c>
      <c r="F681" s="130" t="str">
        <f>IF(OR(ISBLANK(B681),ISBLANK(D681))=FALSE,VLOOKUP($B$7&amp;"/"&amp;$J$7,EMT!$A$4:$C$9,3,FALSE),"")</f>
        <v/>
      </c>
      <c r="G681" s="130" t="str">
        <f t="shared" si="21"/>
        <v/>
      </c>
      <c r="H681" s="48"/>
      <c r="I681" s="103"/>
      <c r="J681" s="48"/>
      <c r="K681" s="75"/>
    </row>
    <row r="682" spans="1:11" x14ac:dyDescent="0.25">
      <c r="A682" s="43">
        <v>665</v>
      </c>
      <c r="B682" s="78"/>
      <c r="C682" s="48"/>
      <c r="D682" s="48"/>
      <c r="E682" s="130" t="str">
        <f t="shared" si="20"/>
        <v/>
      </c>
      <c r="F682" s="130" t="str">
        <f>IF(OR(ISBLANK(B682),ISBLANK(D682))=FALSE,VLOOKUP($B$7&amp;"/"&amp;$J$7,EMT!$A$4:$C$9,3,FALSE),"")</f>
        <v/>
      </c>
      <c r="G682" s="130" t="str">
        <f t="shared" si="21"/>
        <v/>
      </c>
      <c r="H682" s="48"/>
      <c r="I682" s="103"/>
      <c r="J682" s="48"/>
      <c r="K682" s="75"/>
    </row>
    <row r="683" spans="1:11" x14ac:dyDescent="0.25">
      <c r="A683" s="43">
        <v>666</v>
      </c>
      <c r="B683" s="78"/>
      <c r="C683" s="48"/>
      <c r="D683" s="48"/>
      <c r="E683" s="130" t="str">
        <f t="shared" si="20"/>
        <v/>
      </c>
      <c r="F683" s="130" t="str">
        <f>IF(OR(ISBLANK(B683),ISBLANK(D683))=FALSE,VLOOKUP($B$7&amp;"/"&amp;$J$7,EMT!$A$4:$C$9,3,FALSE),"")</f>
        <v/>
      </c>
      <c r="G683" s="130" t="str">
        <f t="shared" si="21"/>
        <v/>
      </c>
      <c r="H683" s="48"/>
      <c r="I683" s="103"/>
      <c r="J683" s="48"/>
      <c r="K683" s="75"/>
    </row>
    <row r="684" spans="1:11" x14ac:dyDescent="0.25">
      <c r="A684" s="43">
        <v>667</v>
      </c>
      <c r="B684" s="78"/>
      <c r="C684" s="48"/>
      <c r="D684" s="48"/>
      <c r="E684" s="130" t="str">
        <f t="shared" si="20"/>
        <v/>
      </c>
      <c r="F684" s="130" t="str">
        <f>IF(OR(ISBLANK(B684),ISBLANK(D684))=FALSE,VLOOKUP($B$7&amp;"/"&amp;$J$7,EMT!$A$4:$C$9,3,FALSE),"")</f>
        <v/>
      </c>
      <c r="G684" s="130" t="str">
        <f t="shared" si="21"/>
        <v/>
      </c>
      <c r="H684" s="48"/>
      <c r="I684" s="103"/>
      <c r="J684" s="48"/>
      <c r="K684" s="75"/>
    </row>
    <row r="685" spans="1:11" x14ac:dyDescent="0.25">
      <c r="A685" s="43">
        <v>668</v>
      </c>
      <c r="B685" s="78"/>
      <c r="C685" s="48"/>
      <c r="D685" s="48"/>
      <c r="E685" s="130" t="str">
        <f t="shared" si="20"/>
        <v/>
      </c>
      <c r="F685" s="130" t="str">
        <f>IF(OR(ISBLANK(B685),ISBLANK(D685))=FALSE,VLOOKUP($B$7&amp;"/"&amp;$J$7,EMT!$A$4:$C$9,3,FALSE),"")</f>
        <v/>
      </c>
      <c r="G685" s="130" t="str">
        <f t="shared" si="21"/>
        <v/>
      </c>
      <c r="H685" s="48"/>
      <c r="I685" s="103"/>
      <c r="J685" s="48"/>
      <c r="K685" s="75"/>
    </row>
    <row r="686" spans="1:11" x14ac:dyDescent="0.25">
      <c r="A686" s="43">
        <v>669</v>
      </c>
      <c r="B686" s="78"/>
      <c r="C686" s="48"/>
      <c r="D686" s="48"/>
      <c r="E686" s="130" t="str">
        <f t="shared" si="20"/>
        <v/>
      </c>
      <c r="F686" s="130" t="str">
        <f>IF(OR(ISBLANK(B686),ISBLANK(D686))=FALSE,VLOOKUP($B$7&amp;"/"&amp;$J$7,EMT!$A$4:$C$9,3,FALSE),"")</f>
        <v/>
      </c>
      <c r="G686" s="130" t="str">
        <f t="shared" si="21"/>
        <v/>
      </c>
      <c r="H686" s="48"/>
      <c r="I686" s="103"/>
      <c r="J686" s="48"/>
      <c r="K686" s="75"/>
    </row>
    <row r="687" spans="1:11" x14ac:dyDescent="0.25">
      <c r="A687" s="43">
        <v>670</v>
      </c>
      <c r="B687" s="78"/>
      <c r="C687" s="48"/>
      <c r="D687" s="48"/>
      <c r="E687" s="130" t="str">
        <f t="shared" si="20"/>
        <v/>
      </c>
      <c r="F687" s="130" t="str">
        <f>IF(OR(ISBLANK(B687),ISBLANK(D687))=FALSE,VLOOKUP($B$7&amp;"/"&amp;$J$7,EMT!$A$4:$C$9,3,FALSE),"")</f>
        <v/>
      </c>
      <c r="G687" s="130" t="str">
        <f t="shared" si="21"/>
        <v/>
      </c>
      <c r="H687" s="48"/>
      <c r="I687" s="103"/>
      <c r="J687" s="48"/>
      <c r="K687" s="75"/>
    </row>
    <row r="688" spans="1:11" x14ac:dyDescent="0.25">
      <c r="A688" s="43">
        <v>671</v>
      </c>
      <c r="B688" s="78"/>
      <c r="C688" s="48"/>
      <c r="D688" s="48"/>
      <c r="E688" s="130" t="str">
        <f t="shared" si="20"/>
        <v/>
      </c>
      <c r="F688" s="130" t="str">
        <f>IF(OR(ISBLANK(B688),ISBLANK(D688))=FALSE,VLOOKUP($B$7&amp;"/"&amp;$J$7,EMT!$A$4:$C$9,3,FALSE),"")</f>
        <v/>
      </c>
      <c r="G688" s="130" t="str">
        <f t="shared" si="21"/>
        <v/>
      </c>
      <c r="H688" s="48"/>
      <c r="I688" s="103"/>
      <c r="J688" s="48"/>
      <c r="K688" s="75"/>
    </row>
    <row r="689" spans="1:11" x14ac:dyDescent="0.25">
      <c r="A689" s="43">
        <v>672</v>
      </c>
      <c r="B689" s="78"/>
      <c r="C689" s="48"/>
      <c r="D689" s="48"/>
      <c r="E689" s="130" t="str">
        <f t="shared" si="20"/>
        <v/>
      </c>
      <c r="F689" s="130" t="str">
        <f>IF(OR(ISBLANK(B689),ISBLANK(D689))=FALSE,VLOOKUP($B$7&amp;"/"&amp;$J$7,EMT!$A$4:$C$9,3,FALSE),"")</f>
        <v/>
      </c>
      <c r="G689" s="130" t="str">
        <f t="shared" si="21"/>
        <v/>
      </c>
      <c r="H689" s="48"/>
      <c r="I689" s="103"/>
      <c r="J689" s="48"/>
      <c r="K689" s="75"/>
    </row>
    <row r="690" spans="1:11" x14ac:dyDescent="0.25">
      <c r="A690" s="43">
        <v>673</v>
      </c>
      <c r="B690" s="78"/>
      <c r="C690" s="48"/>
      <c r="D690" s="48"/>
      <c r="E690" s="130" t="str">
        <f t="shared" si="20"/>
        <v/>
      </c>
      <c r="F690" s="130" t="str">
        <f>IF(OR(ISBLANK(B690),ISBLANK(D690))=FALSE,VLOOKUP($B$7&amp;"/"&amp;$J$7,EMT!$A$4:$C$9,3,FALSE),"")</f>
        <v/>
      </c>
      <c r="G690" s="130" t="str">
        <f t="shared" si="21"/>
        <v/>
      </c>
      <c r="H690" s="48"/>
      <c r="I690" s="103"/>
      <c r="J690" s="48"/>
      <c r="K690" s="75"/>
    </row>
    <row r="691" spans="1:11" x14ac:dyDescent="0.25">
      <c r="A691" s="43">
        <v>674</v>
      </c>
      <c r="B691" s="78"/>
      <c r="C691" s="48"/>
      <c r="D691" s="48"/>
      <c r="E691" s="130" t="str">
        <f t="shared" si="20"/>
        <v/>
      </c>
      <c r="F691" s="130" t="str">
        <f>IF(OR(ISBLANK(B691),ISBLANK(D691))=FALSE,VLOOKUP($B$7&amp;"/"&amp;$J$7,EMT!$A$4:$C$9,3,FALSE),"")</f>
        <v/>
      </c>
      <c r="G691" s="130" t="str">
        <f t="shared" si="21"/>
        <v/>
      </c>
      <c r="H691" s="48"/>
      <c r="I691" s="103"/>
      <c r="J691" s="48"/>
      <c r="K691" s="75"/>
    </row>
    <row r="692" spans="1:11" x14ac:dyDescent="0.25">
      <c r="A692" s="43">
        <v>675</v>
      </c>
      <c r="B692" s="78"/>
      <c r="C692" s="48"/>
      <c r="D692" s="48"/>
      <c r="E692" s="130" t="str">
        <f t="shared" si="20"/>
        <v/>
      </c>
      <c r="F692" s="130" t="str">
        <f>IF(OR(ISBLANK(B692),ISBLANK(D692))=FALSE,VLOOKUP($B$7&amp;"/"&amp;$J$7,EMT!$A$4:$C$9,3,FALSE),"")</f>
        <v/>
      </c>
      <c r="G692" s="130" t="str">
        <f t="shared" si="21"/>
        <v/>
      </c>
      <c r="H692" s="48"/>
      <c r="I692" s="103"/>
      <c r="J692" s="48"/>
      <c r="K692" s="75"/>
    </row>
    <row r="693" spans="1:11" x14ac:dyDescent="0.25">
      <c r="A693" s="43">
        <v>676</v>
      </c>
      <c r="B693" s="78"/>
      <c r="C693" s="48"/>
      <c r="D693" s="48"/>
      <c r="E693" s="130" t="str">
        <f t="shared" si="20"/>
        <v/>
      </c>
      <c r="F693" s="130" t="str">
        <f>IF(OR(ISBLANK(B693),ISBLANK(D693))=FALSE,VLOOKUP($B$7&amp;"/"&amp;$J$7,EMT!$A$4:$C$9,3,FALSE),"")</f>
        <v/>
      </c>
      <c r="G693" s="130" t="str">
        <f t="shared" si="21"/>
        <v/>
      </c>
      <c r="H693" s="48"/>
      <c r="I693" s="103"/>
      <c r="J693" s="48"/>
      <c r="K693" s="75"/>
    </row>
    <row r="694" spans="1:11" x14ac:dyDescent="0.25">
      <c r="A694" s="43">
        <v>677</v>
      </c>
      <c r="B694" s="78"/>
      <c r="C694" s="48"/>
      <c r="D694" s="48"/>
      <c r="E694" s="130" t="str">
        <f t="shared" si="20"/>
        <v/>
      </c>
      <c r="F694" s="130" t="str">
        <f>IF(OR(ISBLANK(B694),ISBLANK(D694))=FALSE,VLOOKUP($B$7&amp;"/"&amp;$J$7,EMT!$A$4:$C$9,3,FALSE),"")</f>
        <v/>
      </c>
      <c r="G694" s="130" t="str">
        <f t="shared" si="21"/>
        <v/>
      </c>
      <c r="H694" s="48"/>
      <c r="I694" s="103"/>
      <c r="J694" s="48"/>
      <c r="K694" s="75"/>
    </row>
    <row r="695" spans="1:11" x14ac:dyDescent="0.25">
      <c r="A695" s="43">
        <v>678</v>
      </c>
      <c r="B695" s="78"/>
      <c r="C695" s="48"/>
      <c r="D695" s="48"/>
      <c r="E695" s="130" t="str">
        <f t="shared" si="20"/>
        <v/>
      </c>
      <c r="F695" s="130" t="str">
        <f>IF(OR(ISBLANK(B695),ISBLANK(D695))=FALSE,VLOOKUP($B$7&amp;"/"&amp;$J$7,EMT!$A$4:$C$9,3,FALSE),"")</f>
        <v/>
      </c>
      <c r="G695" s="130" t="str">
        <f t="shared" si="21"/>
        <v/>
      </c>
      <c r="H695" s="48"/>
      <c r="I695" s="103"/>
      <c r="J695" s="48"/>
      <c r="K695" s="75"/>
    </row>
    <row r="696" spans="1:11" x14ac:dyDescent="0.25">
      <c r="A696" s="43">
        <v>679</v>
      </c>
      <c r="B696" s="78"/>
      <c r="C696" s="48"/>
      <c r="D696" s="48"/>
      <c r="E696" s="130" t="str">
        <f t="shared" si="20"/>
        <v/>
      </c>
      <c r="F696" s="130" t="str">
        <f>IF(OR(ISBLANK(B696),ISBLANK(D696))=FALSE,VLOOKUP($B$7&amp;"/"&amp;$J$7,EMT!$A$4:$C$9,3,FALSE),"")</f>
        <v/>
      </c>
      <c r="G696" s="130" t="str">
        <f t="shared" si="21"/>
        <v/>
      </c>
      <c r="H696" s="48"/>
      <c r="I696" s="103"/>
      <c r="J696" s="48"/>
      <c r="K696" s="75"/>
    </row>
    <row r="697" spans="1:11" x14ac:dyDescent="0.25">
      <c r="A697" s="43">
        <v>680</v>
      </c>
      <c r="B697" s="78"/>
      <c r="C697" s="48"/>
      <c r="D697" s="48"/>
      <c r="E697" s="130" t="str">
        <f t="shared" si="20"/>
        <v/>
      </c>
      <c r="F697" s="130" t="str">
        <f>IF(OR(ISBLANK(B697),ISBLANK(D697))=FALSE,VLOOKUP($B$7&amp;"/"&amp;$J$7,EMT!$A$4:$C$9,3,FALSE),"")</f>
        <v/>
      </c>
      <c r="G697" s="130" t="str">
        <f t="shared" si="21"/>
        <v/>
      </c>
      <c r="H697" s="48"/>
      <c r="I697" s="103"/>
      <c r="J697" s="48"/>
      <c r="K697" s="75"/>
    </row>
    <row r="698" spans="1:11" x14ac:dyDescent="0.25">
      <c r="A698" s="43">
        <v>681</v>
      </c>
      <c r="B698" s="78"/>
      <c r="C698" s="48"/>
      <c r="D698" s="48"/>
      <c r="E698" s="130" t="str">
        <f t="shared" si="20"/>
        <v/>
      </c>
      <c r="F698" s="130" t="str">
        <f>IF(OR(ISBLANK(B698),ISBLANK(D698))=FALSE,VLOOKUP($B$7&amp;"/"&amp;$J$7,EMT!$A$4:$C$9,3,FALSE),"")</f>
        <v/>
      </c>
      <c r="G698" s="130" t="str">
        <f t="shared" si="21"/>
        <v/>
      </c>
      <c r="H698" s="48"/>
      <c r="I698" s="103"/>
      <c r="J698" s="48"/>
      <c r="K698" s="75"/>
    </row>
    <row r="699" spans="1:11" x14ac:dyDescent="0.25">
      <c r="A699" s="43">
        <v>682</v>
      </c>
      <c r="B699" s="78"/>
      <c r="C699" s="48"/>
      <c r="D699" s="48"/>
      <c r="E699" s="130" t="str">
        <f t="shared" si="20"/>
        <v/>
      </c>
      <c r="F699" s="130" t="str">
        <f>IF(OR(ISBLANK(B699),ISBLANK(D699))=FALSE,VLOOKUP($B$7&amp;"/"&amp;$J$7,EMT!$A$4:$C$9,3,FALSE),"")</f>
        <v/>
      </c>
      <c r="G699" s="130" t="str">
        <f t="shared" si="21"/>
        <v/>
      </c>
      <c r="H699" s="48"/>
      <c r="I699" s="103"/>
      <c r="J699" s="48"/>
      <c r="K699" s="75"/>
    </row>
    <row r="700" spans="1:11" x14ac:dyDescent="0.25">
      <c r="A700" s="43">
        <v>683</v>
      </c>
      <c r="B700" s="78"/>
      <c r="C700" s="48"/>
      <c r="D700" s="48"/>
      <c r="E700" s="130" t="str">
        <f t="shared" si="20"/>
        <v/>
      </c>
      <c r="F700" s="130" t="str">
        <f>IF(OR(ISBLANK(B700),ISBLANK(D700))=FALSE,VLOOKUP($B$7&amp;"/"&amp;$J$7,EMT!$A$4:$C$9,3,FALSE),"")</f>
        <v/>
      </c>
      <c r="G700" s="130" t="str">
        <f t="shared" si="21"/>
        <v/>
      </c>
      <c r="H700" s="48"/>
      <c r="I700" s="103"/>
      <c r="J700" s="48"/>
      <c r="K700" s="75"/>
    </row>
    <row r="701" spans="1:11" x14ac:dyDescent="0.25">
      <c r="A701" s="43">
        <v>684</v>
      </c>
      <c r="B701" s="78"/>
      <c r="C701" s="48"/>
      <c r="D701" s="48"/>
      <c r="E701" s="130" t="str">
        <f t="shared" si="20"/>
        <v/>
      </c>
      <c r="F701" s="130" t="str">
        <f>IF(OR(ISBLANK(B701),ISBLANK(D701))=FALSE,VLOOKUP($B$7&amp;"/"&amp;$J$7,EMT!$A$4:$C$9,3,FALSE),"")</f>
        <v/>
      </c>
      <c r="G701" s="130" t="str">
        <f t="shared" si="21"/>
        <v/>
      </c>
      <c r="H701" s="48"/>
      <c r="I701" s="103"/>
      <c r="J701" s="48"/>
      <c r="K701" s="75"/>
    </row>
    <row r="702" spans="1:11" x14ac:dyDescent="0.25">
      <c r="A702" s="43">
        <v>685</v>
      </c>
      <c r="B702" s="78"/>
      <c r="C702" s="48"/>
      <c r="D702" s="48"/>
      <c r="E702" s="130" t="str">
        <f t="shared" si="20"/>
        <v/>
      </c>
      <c r="F702" s="130" t="str">
        <f>IF(OR(ISBLANK(B702),ISBLANK(D702))=FALSE,VLOOKUP($B$7&amp;"/"&amp;$J$7,EMT!$A$4:$C$9,3,FALSE),"")</f>
        <v/>
      </c>
      <c r="G702" s="130" t="str">
        <f t="shared" si="21"/>
        <v/>
      </c>
      <c r="H702" s="48"/>
      <c r="I702" s="103"/>
      <c r="J702" s="48"/>
      <c r="K702" s="75"/>
    </row>
    <row r="703" spans="1:11" x14ac:dyDescent="0.25">
      <c r="A703" s="43">
        <v>686</v>
      </c>
      <c r="B703" s="78"/>
      <c r="C703" s="48"/>
      <c r="D703" s="48"/>
      <c r="E703" s="130" t="str">
        <f t="shared" si="20"/>
        <v/>
      </c>
      <c r="F703" s="130" t="str">
        <f>IF(OR(ISBLANK(B703),ISBLANK(D703))=FALSE,VLOOKUP($B$7&amp;"/"&amp;$J$7,EMT!$A$4:$C$9,3,FALSE),"")</f>
        <v/>
      </c>
      <c r="G703" s="130" t="str">
        <f t="shared" si="21"/>
        <v/>
      </c>
      <c r="H703" s="48"/>
      <c r="I703" s="103"/>
      <c r="J703" s="48"/>
      <c r="K703" s="75"/>
    </row>
    <row r="704" spans="1:11" x14ac:dyDescent="0.25">
      <c r="A704" s="43">
        <v>687</v>
      </c>
      <c r="B704" s="78"/>
      <c r="C704" s="48"/>
      <c r="D704" s="48"/>
      <c r="E704" s="130" t="str">
        <f t="shared" si="20"/>
        <v/>
      </c>
      <c r="F704" s="130" t="str">
        <f>IF(OR(ISBLANK(B704),ISBLANK(D704))=FALSE,VLOOKUP($B$7&amp;"/"&amp;$J$7,EMT!$A$4:$C$9,3,FALSE),"")</f>
        <v/>
      </c>
      <c r="G704" s="130" t="str">
        <f t="shared" si="21"/>
        <v/>
      </c>
      <c r="H704" s="48"/>
      <c r="I704" s="103"/>
      <c r="J704" s="48"/>
      <c r="K704" s="75"/>
    </row>
    <row r="705" spans="1:11" x14ac:dyDescent="0.25">
      <c r="A705" s="43">
        <v>688</v>
      </c>
      <c r="B705" s="78"/>
      <c r="C705" s="48"/>
      <c r="D705" s="48"/>
      <c r="E705" s="130" t="str">
        <f t="shared" si="20"/>
        <v/>
      </c>
      <c r="F705" s="130" t="str">
        <f>IF(OR(ISBLANK(B705),ISBLANK(D705))=FALSE,VLOOKUP($B$7&amp;"/"&amp;$J$7,EMT!$A$4:$C$9,3,FALSE),"")</f>
        <v/>
      </c>
      <c r="G705" s="130" t="str">
        <f t="shared" si="21"/>
        <v/>
      </c>
      <c r="H705" s="48"/>
      <c r="I705" s="103"/>
      <c r="J705" s="48"/>
      <c r="K705" s="75"/>
    </row>
    <row r="706" spans="1:11" x14ac:dyDescent="0.25">
      <c r="A706" s="43">
        <v>689</v>
      </c>
      <c r="B706" s="78"/>
      <c r="C706" s="48"/>
      <c r="D706" s="48"/>
      <c r="E706" s="130" t="str">
        <f t="shared" si="20"/>
        <v/>
      </c>
      <c r="F706" s="130" t="str">
        <f>IF(OR(ISBLANK(B706),ISBLANK(D706))=FALSE,VLOOKUP($B$7&amp;"/"&amp;$J$7,EMT!$A$4:$C$9,3,FALSE),"")</f>
        <v/>
      </c>
      <c r="G706" s="130" t="str">
        <f t="shared" si="21"/>
        <v/>
      </c>
      <c r="H706" s="48"/>
      <c r="I706" s="103"/>
      <c r="J706" s="48"/>
      <c r="K706" s="75"/>
    </row>
    <row r="707" spans="1:11" x14ac:dyDescent="0.25">
      <c r="A707" s="43">
        <v>690</v>
      </c>
      <c r="B707" s="78"/>
      <c r="C707" s="48"/>
      <c r="D707" s="48"/>
      <c r="E707" s="130" t="str">
        <f t="shared" si="20"/>
        <v/>
      </c>
      <c r="F707" s="130" t="str">
        <f>IF(OR(ISBLANK(B707),ISBLANK(D707))=FALSE,VLOOKUP($B$7&amp;"/"&amp;$J$7,EMT!$A$4:$C$9,3,FALSE),"")</f>
        <v/>
      </c>
      <c r="G707" s="130" t="str">
        <f t="shared" si="21"/>
        <v/>
      </c>
      <c r="H707" s="48"/>
      <c r="I707" s="103"/>
      <c r="J707" s="48"/>
      <c r="K707" s="75"/>
    </row>
    <row r="708" spans="1:11" x14ac:dyDescent="0.25">
      <c r="A708" s="43">
        <v>691</v>
      </c>
      <c r="B708" s="78"/>
      <c r="C708" s="48"/>
      <c r="D708" s="48"/>
      <c r="E708" s="130" t="str">
        <f t="shared" si="20"/>
        <v/>
      </c>
      <c r="F708" s="130" t="str">
        <f>IF(OR(ISBLANK(B708),ISBLANK(D708))=FALSE,VLOOKUP($B$7&amp;"/"&amp;$J$7,EMT!$A$4:$C$9,3,FALSE),"")</f>
        <v/>
      </c>
      <c r="G708" s="130" t="str">
        <f t="shared" si="21"/>
        <v/>
      </c>
      <c r="H708" s="48"/>
      <c r="I708" s="103"/>
      <c r="J708" s="48"/>
      <c r="K708" s="75"/>
    </row>
    <row r="709" spans="1:11" x14ac:dyDescent="0.25">
      <c r="A709" s="43">
        <v>692</v>
      </c>
      <c r="B709" s="78"/>
      <c r="C709" s="48"/>
      <c r="D709" s="48"/>
      <c r="E709" s="130" t="str">
        <f t="shared" si="20"/>
        <v/>
      </c>
      <c r="F709" s="130" t="str">
        <f>IF(OR(ISBLANK(B709),ISBLANK(D709))=FALSE,VLOOKUP($B$7&amp;"/"&amp;$J$7,EMT!$A$4:$C$9,3,FALSE),"")</f>
        <v/>
      </c>
      <c r="G709" s="130" t="str">
        <f t="shared" si="21"/>
        <v/>
      </c>
      <c r="H709" s="48"/>
      <c r="I709" s="103"/>
      <c r="J709" s="48"/>
      <c r="K709" s="75"/>
    </row>
    <row r="710" spans="1:11" x14ac:dyDescent="0.25">
      <c r="A710" s="43">
        <v>693</v>
      </c>
      <c r="B710" s="78"/>
      <c r="C710" s="48"/>
      <c r="D710" s="48"/>
      <c r="E710" s="130" t="str">
        <f t="shared" si="20"/>
        <v/>
      </c>
      <c r="F710" s="130" t="str">
        <f>IF(OR(ISBLANK(B710),ISBLANK(D710))=FALSE,VLOOKUP($B$7&amp;"/"&amp;$J$7,EMT!$A$4:$C$9,3,FALSE),"")</f>
        <v/>
      </c>
      <c r="G710" s="130" t="str">
        <f t="shared" si="21"/>
        <v/>
      </c>
      <c r="H710" s="48"/>
      <c r="I710" s="103"/>
      <c r="J710" s="48"/>
      <c r="K710" s="75"/>
    </row>
    <row r="711" spans="1:11" x14ac:dyDescent="0.25">
      <c r="A711" s="43">
        <v>694</v>
      </c>
      <c r="B711" s="78"/>
      <c r="C711" s="48"/>
      <c r="D711" s="48"/>
      <c r="E711" s="130" t="str">
        <f t="shared" si="20"/>
        <v/>
      </c>
      <c r="F711" s="130" t="str">
        <f>IF(OR(ISBLANK(B711),ISBLANK(D711))=FALSE,VLOOKUP($B$7&amp;"/"&amp;$J$7,EMT!$A$4:$C$9,3,FALSE),"")</f>
        <v/>
      </c>
      <c r="G711" s="130" t="str">
        <f t="shared" si="21"/>
        <v/>
      </c>
      <c r="H711" s="48"/>
      <c r="I711" s="103"/>
      <c r="J711" s="48"/>
      <c r="K711" s="75"/>
    </row>
    <row r="712" spans="1:11" x14ac:dyDescent="0.25">
      <c r="A712" s="43">
        <v>695</v>
      </c>
      <c r="B712" s="78"/>
      <c r="C712" s="48"/>
      <c r="D712" s="48"/>
      <c r="E712" s="130" t="str">
        <f t="shared" si="20"/>
        <v/>
      </c>
      <c r="F712" s="130" t="str">
        <f>IF(OR(ISBLANK(B712),ISBLANK(D712))=FALSE,VLOOKUP($B$7&amp;"/"&amp;$J$7,EMT!$A$4:$C$9,3,FALSE),"")</f>
        <v/>
      </c>
      <c r="G712" s="130" t="str">
        <f t="shared" si="21"/>
        <v/>
      </c>
      <c r="H712" s="48"/>
      <c r="I712" s="103"/>
      <c r="J712" s="48"/>
      <c r="K712" s="75"/>
    </row>
    <row r="713" spans="1:11" x14ac:dyDescent="0.25">
      <c r="A713" s="43">
        <v>696</v>
      </c>
      <c r="B713" s="78"/>
      <c r="C713" s="48"/>
      <c r="D713" s="48"/>
      <c r="E713" s="130" t="str">
        <f t="shared" si="20"/>
        <v/>
      </c>
      <c r="F713" s="130" t="str">
        <f>IF(OR(ISBLANK(B713),ISBLANK(D713))=FALSE,VLOOKUP($B$7&amp;"/"&amp;$J$7,EMT!$A$4:$C$9,3,FALSE),"")</f>
        <v/>
      </c>
      <c r="G713" s="130" t="str">
        <f t="shared" si="21"/>
        <v/>
      </c>
      <c r="H713" s="48"/>
      <c r="I713" s="103"/>
      <c r="J713" s="48"/>
      <c r="K713" s="75"/>
    </row>
    <row r="714" spans="1:11" x14ac:dyDescent="0.25">
      <c r="A714" s="43">
        <v>697</v>
      </c>
      <c r="B714" s="78"/>
      <c r="C714" s="48"/>
      <c r="D714" s="48"/>
      <c r="E714" s="130" t="str">
        <f t="shared" si="20"/>
        <v/>
      </c>
      <c r="F714" s="130" t="str">
        <f>IF(OR(ISBLANK(B714),ISBLANK(D714))=FALSE,VLOOKUP($B$7&amp;"/"&amp;$J$7,EMT!$A$4:$C$9,3,FALSE),"")</f>
        <v/>
      </c>
      <c r="G714" s="130" t="str">
        <f t="shared" si="21"/>
        <v/>
      </c>
      <c r="H714" s="48"/>
      <c r="I714" s="103"/>
      <c r="J714" s="48"/>
      <c r="K714" s="75"/>
    </row>
    <row r="715" spans="1:11" x14ac:dyDescent="0.25">
      <c r="A715" s="43">
        <v>698</v>
      </c>
      <c r="B715" s="78"/>
      <c r="C715" s="48"/>
      <c r="D715" s="48"/>
      <c r="E715" s="130" t="str">
        <f t="shared" si="20"/>
        <v/>
      </c>
      <c r="F715" s="130" t="str">
        <f>IF(OR(ISBLANK(B715),ISBLANK(D715))=FALSE,VLOOKUP($B$7&amp;"/"&amp;$J$7,EMT!$A$4:$C$9,3,FALSE),"")</f>
        <v/>
      </c>
      <c r="G715" s="130" t="str">
        <f t="shared" si="21"/>
        <v/>
      </c>
      <c r="H715" s="48"/>
      <c r="I715" s="103"/>
      <c r="J715" s="48"/>
      <c r="K715" s="75"/>
    </row>
    <row r="716" spans="1:11" x14ac:dyDescent="0.25">
      <c r="A716" s="43">
        <v>699</v>
      </c>
      <c r="B716" s="78"/>
      <c r="C716" s="48"/>
      <c r="D716" s="48"/>
      <c r="E716" s="130" t="str">
        <f t="shared" si="20"/>
        <v/>
      </c>
      <c r="F716" s="130" t="str">
        <f>IF(OR(ISBLANK(B716),ISBLANK(D716))=FALSE,VLOOKUP($B$7&amp;"/"&amp;$J$7,EMT!$A$4:$C$9,3,FALSE),"")</f>
        <v/>
      </c>
      <c r="G716" s="130" t="str">
        <f t="shared" si="21"/>
        <v/>
      </c>
      <c r="H716" s="48"/>
      <c r="I716" s="103"/>
      <c r="J716" s="48"/>
      <c r="K716" s="75"/>
    </row>
    <row r="717" spans="1:11" x14ac:dyDescent="0.25">
      <c r="A717" s="43">
        <v>700</v>
      </c>
      <c r="B717" s="78"/>
      <c r="C717" s="48"/>
      <c r="D717" s="48"/>
      <c r="E717" s="130" t="str">
        <f t="shared" si="20"/>
        <v/>
      </c>
      <c r="F717" s="130" t="str">
        <f>IF(OR(ISBLANK(B717),ISBLANK(D717))=FALSE,VLOOKUP($B$7&amp;"/"&amp;$J$7,EMT!$A$4:$C$9,3,FALSE),"")</f>
        <v/>
      </c>
      <c r="G717" s="130" t="str">
        <f t="shared" si="21"/>
        <v/>
      </c>
      <c r="H717" s="48"/>
      <c r="I717" s="103"/>
      <c r="J717" s="48"/>
      <c r="K717" s="75"/>
    </row>
    <row r="718" spans="1:11" x14ac:dyDescent="0.25">
      <c r="A718" s="43">
        <v>701</v>
      </c>
      <c r="B718" s="78"/>
      <c r="C718" s="48"/>
      <c r="D718" s="48"/>
      <c r="E718" s="130" t="str">
        <f t="shared" si="20"/>
        <v/>
      </c>
      <c r="F718" s="130" t="str">
        <f>IF(OR(ISBLANK(B718),ISBLANK(D718))=FALSE,VLOOKUP($B$7&amp;"/"&amp;$J$7,EMT!$A$4:$C$9,3,FALSE),"")</f>
        <v/>
      </c>
      <c r="G718" s="130" t="str">
        <f t="shared" si="21"/>
        <v/>
      </c>
      <c r="H718" s="48"/>
      <c r="I718" s="103"/>
      <c r="J718" s="48"/>
      <c r="K718" s="75"/>
    </row>
    <row r="719" spans="1:11" x14ac:dyDescent="0.25">
      <c r="A719" s="43">
        <v>702</v>
      </c>
      <c r="B719" s="78"/>
      <c r="C719" s="48"/>
      <c r="D719" s="48"/>
      <c r="E719" s="130" t="str">
        <f t="shared" si="20"/>
        <v/>
      </c>
      <c r="F719" s="130" t="str">
        <f>IF(OR(ISBLANK(B719),ISBLANK(D719))=FALSE,VLOOKUP($B$7&amp;"/"&amp;$J$7,EMT!$A$4:$C$9,3,FALSE),"")</f>
        <v/>
      </c>
      <c r="G719" s="130" t="str">
        <f t="shared" si="21"/>
        <v/>
      </c>
      <c r="H719" s="48"/>
      <c r="I719" s="103"/>
      <c r="J719" s="48"/>
      <c r="K719" s="75"/>
    </row>
    <row r="720" spans="1:11" x14ac:dyDescent="0.25">
      <c r="A720" s="43">
        <v>703</v>
      </c>
      <c r="B720" s="78"/>
      <c r="C720" s="48"/>
      <c r="D720" s="48"/>
      <c r="E720" s="130" t="str">
        <f t="shared" si="20"/>
        <v/>
      </c>
      <c r="F720" s="130" t="str">
        <f>IF(OR(ISBLANK(B720),ISBLANK(D720))=FALSE,VLOOKUP($B$7&amp;"/"&amp;$J$7,EMT!$A$4:$C$9,3,FALSE),"")</f>
        <v/>
      </c>
      <c r="G720" s="130" t="str">
        <f t="shared" si="21"/>
        <v/>
      </c>
      <c r="H720" s="48"/>
      <c r="I720" s="103"/>
      <c r="J720" s="48"/>
      <c r="K720" s="75"/>
    </row>
    <row r="721" spans="1:11" x14ac:dyDescent="0.25">
      <c r="A721" s="43">
        <v>704</v>
      </c>
      <c r="B721" s="78"/>
      <c r="C721" s="48"/>
      <c r="D721" s="48"/>
      <c r="E721" s="130" t="str">
        <f t="shared" si="20"/>
        <v/>
      </c>
      <c r="F721" s="130" t="str">
        <f>IF(OR(ISBLANK(B721),ISBLANK(D721))=FALSE,VLOOKUP($B$7&amp;"/"&amp;$J$7,EMT!$A$4:$C$9,3,FALSE),"")</f>
        <v/>
      </c>
      <c r="G721" s="130" t="str">
        <f t="shared" si="21"/>
        <v/>
      </c>
      <c r="H721" s="48"/>
      <c r="I721" s="103"/>
      <c r="J721" s="48"/>
      <c r="K721" s="75"/>
    </row>
    <row r="722" spans="1:11" x14ac:dyDescent="0.25">
      <c r="A722" s="43">
        <v>705</v>
      </c>
      <c r="B722" s="78"/>
      <c r="C722" s="48"/>
      <c r="D722" s="48"/>
      <c r="E722" s="130" t="str">
        <f t="shared" ref="E722:E785" si="22">IF(OR(ISBLANK(B722),ISBLANK(C722),ISBLANK(D722)) = FALSE,D722-$J$7,"")</f>
        <v/>
      </c>
      <c r="F722" s="130" t="str">
        <f>IF(OR(ISBLANK(B722),ISBLANK(D722))=FALSE,VLOOKUP($B$7&amp;"/"&amp;$J$7,EMT!$A$4:$C$9,3,FALSE),"")</f>
        <v/>
      </c>
      <c r="G722" s="130" t="str">
        <f t="shared" si="21"/>
        <v/>
      </c>
      <c r="H722" s="48"/>
      <c r="I722" s="103"/>
      <c r="J722" s="48"/>
      <c r="K722" s="75"/>
    </row>
    <row r="723" spans="1:11" x14ac:dyDescent="0.25">
      <c r="A723" s="43">
        <v>706</v>
      </c>
      <c r="B723" s="78"/>
      <c r="C723" s="48"/>
      <c r="D723" s="48"/>
      <c r="E723" s="130" t="str">
        <f t="shared" si="22"/>
        <v/>
      </c>
      <c r="F723" s="130" t="str">
        <f>IF(OR(ISBLANK(B723),ISBLANK(D723))=FALSE,VLOOKUP($B$7&amp;"/"&amp;$J$7,EMT!$A$4:$C$9,3,FALSE),"")</f>
        <v/>
      </c>
      <c r="G723" s="130" t="str">
        <f t="shared" ref="G723:G786" si="23">IF(F723="","",-F723)</f>
        <v/>
      </c>
      <c r="H723" s="48"/>
      <c r="I723" s="103"/>
      <c r="J723" s="48"/>
      <c r="K723" s="75"/>
    </row>
    <row r="724" spans="1:11" x14ac:dyDescent="0.25">
      <c r="A724" s="43">
        <v>707</v>
      </c>
      <c r="B724" s="78"/>
      <c r="C724" s="48"/>
      <c r="D724" s="48"/>
      <c r="E724" s="130" t="str">
        <f t="shared" si="22"/>
        <v/>
      </c>
      <c r="F724" s="130" t="str">
        <f>IF(OR(ISBLANK(B724),ISBLANK(D724))=FALSE,VLOOKUP($B$7&amp;"/"&amp;$J$7,EMT!$A$4:$C$9,3,FALSE),"")</f>
        <v/>
      </c>
      <c r="G724" s="130" t="str">
        <f t="shared" si="23"/>
        <v/>
      </c>
      <c r="H724" s="48"/>
      <c r="I724" s="103"/>
      <c r="J724" s="48"/>
      <c r="K724" s="75"/>
    </row>
    <row r="725" spans="1:11" x14ac:dyDescent="0.25">
      <c r="A725" s="43">
        <v>708</v>
      </c>
      <c r="B725" s="78"/>
      <c r="C725" s="48"/>
      <c r="D725" s="48"/>
      <c r="E725" s="130" t="str">
        <f t="shared" si="22"/>
        <v/>
      </c>
      <c r="F725" s="130" t="str">
        <f>IF(OR(ISBLANK(B725),ISBLANK(D725))=FALSE,VLOOKUP($B$7&amp;"/"&amp;$J$7,EMT!$A$4:$C$9,3,FALSE),"")</f>
        <v/>
      </c>
      <c r="G725" s="130" t="str">
        <f t="shared" si="23"/>
        <v/>
      </c>
      <c r="H725" s="48"/>
      <c r="I725" s="103"/>
      <c r="J725" s="48"/>
      <c r="K725" s="75"/>
    </row>
    <row r="726" spans="1:11" x14ac:dyDescent="0.25">
      <c r="A726" s="43">
        <v>709</v>
      </c>
      <c r="B726" s="78"/>
      <c r="C726" s="48"/>
      <c r="D726" s="48"/>
      <c r="E726" s="130" t="str">
        <f t="shared" si="22"/>
        <v/>
      </c>
      <c r="F726" s="130" t="str">
        <f>IF(OR(ISBLANK(B726),ISBLANK(D726))=FALSE,VLOOKUP($B$7&amp;"/"&amp;$J$7,EMT!$A$4:$C$9,3,FALSE),"")</f>
        <v/>
      </c>
      <c r="G726" s="130" t="str">
        <f t="shared" si="23"/>
        <v/>
      </c>
      <c r="H726" s="48"/>
      <c r="I726" s="103"/>
      <c r="J726" s="48"/>
      <c r="K726" s="75"/>
    </row>
    <row r="727" spans="1:11" x14ac:dyDescent="0.25">
      <c r="A727" s="43">
        <v>710</v>
      </c>
      <c r="B727" s="78"/>
      <c r="C727" s="48"/>
      <c r="D727" s="48"/>
      <c r="E727" s="130" t="str">
        <f t="shared" si="22"/>
        <v/>
      </c>
      <c r="F727" s="130" t="str">
        <f>IF(OR(ISBLANK(B727),ISBLANK(D727))=FALSE,VLOOKUP($B$7&amp;"/"&amp;$J$7,EMT!$A$4:$C$9,3,FALSE),"")</f>
        <v/>
      </c>
      <c r="G727" s="130" t="str">
        <f t="shared" si="23"/>
        <v/>
      </c>
      <c r="H727" s="48"/>
      <c r="I727" s="103"/>
      <c r="J727" s="48"/>
      <c r="K727" s="75"/>
    </row>
    <row r="728" spans="1:11" x14ac:dyDescent="0.25">
      <c r="A728" s="43">
        <v>711</v>
      </c>
      <c r="B728" s="78"/>
      <c r="C728" s="48"/>
      <c r="D728" s="48"/>
      <c r="E728" s="130" t="str">
        <f t="shared" si="22"/>
        <v/>
      </c>
      <c r="F728" s="130" t="str">
        <f>IF(OR(ISBLANK(B728),ISBLANK(D728))=FALSE,VLOOKUP($B$7&amp;"/"&amp;$J$7,EMT!$A$4:$C$9,3,FALSE),"")</f>
        <v/>
      </c>
      <c r="G728" s="130" t="str">
        <f t="shared" si="23"/>
        <v/>
      </c>
      <c r="H728" s="48"/>
      <c r="I728" s="103"/>
      <c r="J728" s="48"/>
      <c r="K728" s="75"/>
    </row>
    <row r="729" spans="1:11" x14ac:dyDescent="0.25">
      <c r="A729" s="43">
        <v>712</v>
      </c>
      <c r="B729" s="78"/>
      <c r="C729" s="48"/>
      <c r="D729" s="48"/>
      <c r="E729" s="130" t="str">
        <f t="shared" si="22"/>
        <v/>
      </c>
      <c r="F729" s="130" t="str">
        <f>IF(OR(ISBLANK(B729),ISBLANK(D729))=FALSE,VLOOKUP($B$7&amp;"/"&amp;$J$7,EMT!$A$4:$C$9,3,FALSE),"")</f>
        <v/>
      </c>
      <c r="G729" s="130" t="str">
        <f t="shared" si="23"/>
        <v/>
      </c>
      <c r="H729" s="48"/>
      <c r="I729" s="103"/>
      <c r="J729" s="48"/>
      <c r="K729" s="75"/>
    </row>
    <row r="730" spans="1:11" x14ac:dyDescent="0.25">
      <c r="A730" s="43">
        <v>713</v>
      </c>
      <c r="B730" s="78"/>
      <c r="C730" s="48"/>
      <c r="D730" s="48"/>
      <c r="E730" s="130" t="str">
        <f t="shared" si="22"/>
        <v/>
      </c>
      <c r="F730" s="130" t="str">
        <f>IF(OR(ISBLANK(B730),ISBLANK(D730))=FALSE,VLOOKUP($B$7&amp;"/"&amp;$J$7,EMT!$A$4:$C$9,3,FALSE),"")</f>
        <v/>
      </c>
      <c r="G730" s="130" t="str">
        <f t="shared" si="23"/>
        <v/>
      </c>
      <c r="H730" s="48"/>
      <c r="I730" s="103"/>
      <c r="J730" s="48"/>
      <c r="K730" s="75"/>
    </row>
    <row r="731" spans="1:11" x14ac:dyDescent="0.25">
      <c r="A731" s="43">
        <v>714</v>
      </c>
      <c r="B731" s="78"/>
      <c r="C731" s="48"/>
      <c r="D731" s="48"/>
      <c r="E731" s="130" t="str">
        <f t="shared" si="22"/>
        <v/>
      </c>
      <c r="F731" s="130" t="str">
        <f>IF(OR(ISBLANK(B731),ISBLANK(D731))=FALSE,VLOOKUP($B$7&amp;"/"&amp;$J$7,EMT!$A$4:$C$9,3,FALSE),"")</f>
        <v/>
      </c>
      <c r="G731" s="130" t="str">
        <f t="shared" si="23"/>
        <v/>
      </c>
      <c r="H731" s="48"/>
      <c r="I731" s="103"/>
      <c r="J731" s="48"/>
      <c r="K731" s="75"/>
    </row>
    <row r="732" spans="1:11" x14ac:dyDescent="0.25">
      <c r="A732" s="43">
        <v>715</v>
      </c>
      <c r="B732" s="78"/>
      <c r="C732" s="48"/>
      <c r="D732" s="48"/>
      <c r="E732" s="130" t="str">
        <f t="shared" si="22"/>
        <v/>
      </c>
      <c r="F732" s="130" t="str">
        <f>IF(OR(ISBLANK(B732),ISBLANK(D732))=FALSE,VLOOKUP($B$7&amp;"/"&amp;$J$7,EMT!$A$4:$C$9,3,FALSE),"")</f>
        <v/>
      </c>
      <c r="G732" s="130" t="str">
        <f t="shared" si="23"/>
        <v/>
      </c>
      <c r="H732" s="48"/>
      <c r="I732" s="103"/>
      <c r="J732" s="48"/>
      <c r="K732" s="75"/>
    </row>
    <row r="733" spans="1:11" x14ac:dyDescent="0.25">
      <c r="A733" s="43">
        <v>716</v>
      </c>
      <c r="B733" s="78"/>
      <c r="C733" s="48"/>
      <c r="D733" s="48"/>
      <c r="E733" s="130" t="str">
        <f t="shared" si="22"/>
        <v/>
      </c>
      <c r="F733" s="130" t="str">
        <f>IF(OR(ISBLANK(B733),ISBLANK(D733))=FALSE,VLOOKUP($B$7&amp;"/"&amp;$J$7,EMT!$A$4:$C$9,3,FALSE),"")</f>
        <v/>
      </c>
      <c r="G733" s="130" t="str">
        <f t="shared" si="23"/>
        <v/>
      </c>
      <c r="H733" s="48"/>
      <c r="I733" s="103"/>
      <c r="J733" s="48"/>
      <c r="K733" s="75"/>
    </row>
    <row r="734" spans="1:11" x14ac:dyDescent="0.25">
      <c r="A734" s="43">
        <v>717</v>
      </c>
      <c r="B734" s="78"/>
      <c r="C734" s="48"/>
      <c r="D734" s="48"/>
      <c r="E734" s="130" t="str">
        <f t="shared" si="22"/>
        <v/>
      </c>
      <c r="F734" s="130" t="str">
        <f>IF(OR(ISBLANK(B734),ISBLANK(D734))=FALSE,VLOOKUP($B$7&amp;"/"&amp;$J$7,EMT!$A$4:$C$9,3,FALSE),"")</f>
        <v/>
      </c>
      <c r="G734" s="130" t="str">
        <f t="shared" si="23"/>
        <v/>
      </c>
      <c r="H734" s="48"/>
      <c r="I734" s="103"/>
      <c r="J734" s="48"/>
      <c r="K734" s="75"/>
    </row>
    <row r="735" spans="1:11" x14ac:dyDescent="0.25">
      <c r="A735" s="43">
        <v>718</v>
      </c>
      <c r="B735" s="78"/>
      <c r="C735" s="48"/>
      <c r="D735" s="48"/>
      <c r="E735" s="130" t="str">
        <f t="shared" si="22"/>
        <v/>
      </c>
      <c r="F735" s="130" t="str">
        <f>IF(OR(ISBLANK(B735),ISBLANK(D735))=FALSE,VLOOKUP($B$7&amp;"/"&amp;$J$7,EMT!$A$4:$C$9,3,FALSE),"")</f>
        <v/>
      </c>
      <c r="G735" s="130" t="str">
        <f t="shared" si="23"/>
        <v/>
      </c>
      <c r="H735" s="48"/>
      <c r="I735" s="103"/>
      <c r="J735" s="48"/>
      <c r="K735" s="75"/>
    </row>
    <row r="736" spans="1:11" x14ac:dyDescent="0.25">
      <c r="A736" s="43">
        <v>719</v>
      </c>
      <c r="B736" s="78"/>
      <c r="C736" s="48"/>
      <c r="D736" s="48"/>
      <c r="E736" s="130" t="str">
        <f t="shared" si="22"/>
        <v/>
      </c>
      <c r="F736" s="130" t="str">
        <f>IF(OR(ISBLANK(B736),ISBLANK(D736))=FALSE,VLOOKUP($B$7&amp;"/"&amp;$J$7,EMT!$A$4:$C$9,3,FALSE),"")</f>
        <v/>
      </c>
      <c r="G736" s="130" t="str">
        <f t="shared" si="23"/>
        <v/>
      </c>
      <c r="H736" s="48"/>
      <c r="I736" s="103"/>
      <c r="J736" s="48"/>
      <c r="K736" s="75"/>
    </row>
    <row r="737" spans="1:11" x14ac:dyDescent="0.25">
      <c r="A737" s="43">
        <v>720</v>
      </c>
      <c r="B737" s="78"/>
      <c r="C737" s="48"/>
      <c r="D737" s="48"/>
      <c r="E737" s="130" t="str">
        <f t="shared" si="22"/>
        <v/>
      </c>
      <c r="F737" s="130" t="str">
        <f>IF(OR(ISBLANK(B737),ISBLANK(D737))=FALSE,VLOOKUP($B$7&amp;"/"&amp;$J$7,EMT!$A$4:$C$9,3,FALSE),"")</f>
        <v/>
      </c>
      <c r="G737" s="130" t="str">
        <f t="shared" si="23"/>
        <v/>
      </c>
      <c r="H737" s="48"/>
      <c r="I737" s="103"/>
      <c r="J737" s="48"/>
      <c r="K737" s="75"/>
    </row>
    <row r="738" spans="1:11" x14ac:dyDescent="0.25">
      <c r="A738" s="43">
        <v>721</v>
      </c>
      <c r="B738" s="78"/>
      <c r="C738" s="48"/>
      <c r="D738" s="48"/>
      <c r="E738" s="130" t="str">
        <f t="shared" si="22"/>
        <v/>
      </c>
      <c r="F738" s="130" t="str">
        <f>IF(OR(ISBLANK(B738),ISBLANK(D738))=FALSE,VLOOKUP($B$7&amp;"/"&amp;$J$7,EMT!$A$4:$C$9,3,FALSE),"")</f>
        <v/>
      </c>
      <c r="G738" s="130" t="str">
        <f t="shared" si="23"/>
        <v/>
      </c>
      <c r="H738" s="48"/>
      <c r="I738" s="103"/>
      <c r="J738" s="48"/>
      <c r="K738" s="75"/>
    </row>
    <row r="739" spans="1:11" x14ac:dyDescent="0.25">
      <c r="A739" s="43">
        <v>722</v>
      </c>
      <c r="B739" s="78"/>
      <c r="C739" s="48"/>
      <c r="D739" s="48"/>
      <c r="E739" s="130" t="str">
        <f t="shared" si="22"/>
        <v/>
      </c>
      <c r="F739" s="130" t="str">
        <f>IF(OR(ISBLANK(B739),ISBLANK(D739))=FALSE,VLOOKUP($B$7&amp;"/"&amp;$J$7,EMT!$A$4:$C$9,3,FALSE),"")</f>
        <v/>
      </c>
      <c r="G739" s="130" t="str">
        <f t="shared" si="23"/>
        <v/>
      </c>
      <c r="H739" s="48"/>
      <c r="I739" s="103"/>
      <c r="J739" s="48"/>
      <c r="K739" s="75"/>
    </row>
    <row r="740" spans="1:11" x14ac:dyDescent="0.25">
      <c r="A740" s="43">
        <v>723</v>
      </c>
      <c r="B740" s="78"/>
      <c r="C740" s="48"/>
      <c r="D740" s="48"/>
      <c r="E740" s="130" t="str">
        <f t="shared" si="22"/>
        <v/>
      </c>
      <c r="F740" s="130" t="str">
        <f>IF(OR(ISBLANK(B740),ISBLANK(D740))=FALSE,VLOOKUP($B$7&amp;"/"&amp;$J$7,EMT!$A$4:$C$9,3,FALSE),"")</f>
        <v/>
      </c>
      <c r="G740" s="130" t="str">
        <f t="shared" si="23"/>
        <v/>
      </c>
      <c r="H740" s="48"/>
      <c r="I740" s="103"/>
      <c r="J740" s="48"/>
      <c r="K740" s="75"/>
    </row>
    <row r="741" spans="1:11" x14ac:dyDescent="0.25">
      <c r="A741" s="43">
        <v>724</v>
      </c>
      <c r="B741" s="78"/>
      <c r="C741" s="48"/>
      <c r="D741" s="48"/>
      <c r="E741" s="130" t="str">
        <f t="shared" si="22"/>
        <v/>
      </c>
      <c r="F741" s="130" t="str">
        <f>IF(OR(ISBLANK(B741),ISBLANK(D741))=FALSE,VLOOKUP($B$7&amp;"/"&amp;$J$7,EMT!$A$4:$C$9,3,FALSE),"")</f>
        <v/>
      </c>
      <c r="G741" s="130" t="str">
        <f t="shared" si="23"/>
        <v/>
      </c>
      <c r="H741" s="48"/>
      <c r="I741" s="103"/>
      <c r="J741" s="48"/>
      <c r="K741" s="75"/>
    </row>
    <row r="742" spans="1:11" x14ac:dyDescent="0.25">
      <c r="A742" s="43">
        <v>725</v>
      </c>
      <c r="B742" s="78"/>
      <c r="C742" s="48"/>
      <c r="D742" s="48"/>
      <c r="E742" s="130" t="str">
        <f t="shared" si="22"/>
        <v/>
      </c>
      <c r="F742" s="130" t="str">
        <f>IF(OR(ISBLANK(B742),ISBLANK(D742))=FALSE,VLOOKUP($B$7&amp;"/"&amp;$J$7,EMT!$A$4:$C$9,3,FALSE),"")</f>
        <v/>
      </c>
      <c r="G742" s="130" t="str">
        <f t="shared" si="23"/>
        <v/>
      </c>
      <c r="H742" s="48"/>
      <c r="I742" s="103"/>
      <c r="J742" s="48"/>
      <c r="K742" s="75"/>
    </row>
    <row r="743" spans="1:11" x14ac:dyDescent="0.25">
      <c r="A743" s="43">
        <v>726</v>
      </c>
      <c r="B743" s="78"/>
      <c r="C743" s="48"/>
      <c r="D743" s="48"/>
      <c r="E743" s="130" t="str">
        <f t="shared" si="22"/>
        <v/>
      </c>
      <c r="F743" s="130" t="str">
        <f>IF(OR(ISBLANK(B743),ISBLANK(D743))=FALSE,VLOOKUP($B$7&amp;"/"&amp;$J$7,EMT!$A$4:$C$9,3,FALSE),"")</f>
        <v/>
      </c>
      <c r="G743" s="130" t="str">
        <f t="shared" si="23"/>
        <v/>
      </c>
      <c r="H743" s="48"/>
      <c r="I743" s="103"/>
      <c r="J743" s="48"/>
      <c r="K743" s="75"/>
    </row>
    <row r="744" spans="1:11" x14ac:dyDescent="0.25">
      <c r="A744" s="43">
        <v>727</v>
      </c>
      <c r="B744" s="78"/>
      <c r="C744" s="48"/>
      <c r="D744" s="48"/>
      <c r="E744" s="130" t="str">
        <f t="shared" si="22"/>
        <v/>
      </c>
      <c r="F744" s="130" t="str">
        <f>IF(OR(ISBLANK(B744),ISBLANK(D744))=FALSE,VLOOKUP($B$7&amp;"/"&amp;$J$7,EMT!$A$4:$C$9,3,FALSE),"")</f>
        <v/>
      </c>
      <c r="G744" s="130" t="str">
        <f t="shared" si="23"/>
        <v/>
      </c>
      <c r="H744" s="48"/>
      <c r="I744" s="103"/>
      <c r="J744" s="48"/>
      <c r="K744" s="75"/>
    </row>
    <row r="745" spans="1:11" x14ac:dyDescent="0.25">
      <c r="A745" s="43">
        <v>728</v>
      </c>
      <c r="B745" s="78"/>
      <c r="C745" s="48"/>
      <c r="D745" s="48"/>
      <c r="E745" s="130" t="str">
        <f t="shared" si="22"/>
        <v/>
      </c>
      <c r="F745" s="130" t="str">
        <f>IF(OR(ISBLANK(B745),ISBLANK(D745))=FALSE,VLOOKUP($B$7&amp;"/"&amp;$J$7,EMT!$A$4:$C$9,3,FALSE),"")</f>
        <v/>
      </c>
      <c r="G745" s="130" t="str">
        <f t="shared" si="23"/>
        <v/>
      </c>
      <c r="H745" s="48"/>
      <c r="I745" s="103"/>
      <c r="J745" s="48"/>
      <c r="K745" s="75"/>
    </row>
    <row r="746" spans="1:11" x14ac:dyDescent="0.25">
      <c r="A746" s="43">
        <v>729</v>
      </c>
      <c r="B746" s="78"/>
      <c r="C746" s="48"/>
      <c r="D746" s="48"/>
      <c r="E746" s="130" t="str">
        <f t="shared" si="22"/>
        <v/>
      </c>
      <c r="F746" s="130" t="str">
        <f>IF(OR(ISBLANK(B746),ISBLANK(D746))=FALSE,VLOOKUP($B$7&amp;"/"&amp;$J$7,EMT!$A$4:$C$9,3,FALSE),"")</f>
        <v/>
      </c>
      <c r="G746" s="130" t="str">
        <f t="shared" si="23"/>
        <v/>
      </c>
      <c r="H746" s="48"/>
      <c r="I746" s="103"/>
      <c r="J746" s="48"/>
      <c r="K746" s="75"/>
    </row>
    <row r="747" spans="1:11" x14ac:dyDescent="0.25">
      <c r="A747" s="43">
        <v>730</v>
      </c>
      <c r="B747" s="78"/>
      <c r="C747" s="48"/>
      <c r="D747" s="48"/>
      <c r="E747" s="130" t="str">
        <f t="shared" si="22"/>
        <v/>
      </c>
      <c r="F747" s="130" t="str">
        <f>IF(OR(ISBLANK(B747),ISBLANK(D747))=FALSE,VLOOKUP($B$7&amp;"/"&amp;$J$7,EMT!$A$4:$C$9,3,FALSE),"")</f>
        <v/>
      </c>
      <c r="G747" s="130" t="str">
        <f t="shared" si="23"/>
        <v/>
      </c>
      <c r="H747" s="48"/>
      <c r="I747" s="103"/>
      <c r="J747" s="48"/>
      <c r="K747" s="75"/>
    </row>
    <row r="748" spans="1:11" x14ac:dyDescent="0.25">
      <c r="A748" s="43">
        <v>731</v>
      </c>
      <c r="B748" s="78"/>
      <c r="C748" s="48"/>
      <c r="D748" s="48"/>
      <c r="E748" s="130" t="str">
        <f t="shared" si="22"/>
        <v/>
      </c>
      <c r="F748" s="130" t="str">
        <f>IF(OR(ISBLANK(B748),ISBLANK(D748))=FALSE,VLOOKUP($B$7&amp;"/"&amp;$J$7,EMT!$A$4:$C$9,3,FALSE),"")</f>
        <v/>
      </c>
      <c r="G748" s="130" t="str">
        <f t="shared" si="23"/>
        <v/>
      </c>
      <c r="H748" s="48"/>
      <c r="I748" s="103"/>
      <c r="J748" s="48"/>
      <c r="K748" s="75"/>
    </row>
    <row r="749" spans="1:11" x14ac:dyDescent="0.25">
      <c r="A749" s="43">
        <v>732</v>
      </c>
      <c r="B749" s="78"/>
      <c r="C749" s="48"/>
      <c r="D749" s="48"/>
      <c r="E749" s="130" t="str">
        <f t="shared" si="22"/>
        <v/>
      </c>
      <c r="F749" s="130" t="str">
        <f>IF(OR(ISBLANK(B749),ISBLANK(D749))=FALSE,VLOOKUP($B$7&amp;"/"&amp;$J$7,EMT!$A$4:$C$9,3,FALSE),"")</f>
        <v/>
      </c>
      <c r="G749" s="130" t="str">
        <f t="shared" si="23"/>
        <v/>
      </c>
      <c r="H749" s="48"/>
      <c r="I749" s="103"/>
      <c r="J749" s="48"/>
      <c r="K749" s="75"/>
    </row>
    <row r="750" spans="1:11" x14ac:dyDescent="0.25">
      <c r="A750" s="43">
        <v>733</v>
      </c>
      <c r="B750" s="78"/>
      <c r="C750" s="48"/>
      <c r="D750" s="48"/>
      <c r="E750" s="130" t="str">
        <f t="shared" si="22"/>
        <v/>
      </c>
      <c r="F750" s="130" t="str">
        <f>IF(OR(ISBLANK(B750),ISBLANK(D750))=FALSE,VLOOKUP($B$7&amp;"/"&amp;$J$7,EMT!$A$4:$C$9,3,FALSE),"")</f>
        <v/>
      </c>
      <c r="G750" s="130" t="str">
        <f t="shared" si="23"/>
        <v/>
      </c>
      <c r="H750" s="48"/>
      <c r="I750" s="103"/>
      <c r="J750" s="48"/>
      <c r="K750" s="75"/>
    </row>
    <row r="751" spans="1:11" x14ac:dyDescent="0.25">
      <c r="A751" s="43">
        <v>734</v>
      </c>
      <c r="B751" s="78"/>
      <c r="C751" s="48"/>
      <c r="D751" s="48"/>
      <c r="E751" s="130" t="str">
        <f t="shared" si="22"/>
        <v/>
      </c>
      <c r="F751" s="130" t="str">
        <f>IF(OR(ISBLANK(B751),ISBLANK(D751))=FALSE,VLOOKUP($B$7&amp;"/"&amp;$J$7,EMT!$A$4:$C$9,3,FALSE),"")</f>
        <v/>
      </c>
      <c r="G751" s="130" t="str">
        <f t="shared" si="23"/>
        <v/>
      </c>
      <c r="H751" s="48"/>
      <c r="I751" s="103"/>
      <c r="J751" s="48"/>
      <c r="K751" s="75"/>
    </row>
    <row r="752" spans="1:11" x14ac:dyDescent="0.25">
      <c r="A752" s="43">
        <v>735</v>
      </c>
      <c r="B752" s="78"/>
      <c r="C752" s="48"/>
      <c r="D752" s="48"/>
      <c r="E752" s="130" t="str">
        <f t="shared" si="22"/>
        <v/>
      </c>
      <c r="F752" s="130" t="str">
        <f>IF(OR(ISBLANK(B752),ISBLANK(D752))=FALSE,VLOOKUP($B$7&amp;"/"&amp;$J$7,EMT!$A$4:$C$9,3,FALSE),"")</f>
        <v/>
      </c>
      <c r="G752" s="130" t="str">
        <f t="shared" si="23"/>
        <v/>
      </c>
      <c r="H752" s="48"/>
      <c r="I752" s="103"/>
      <c r="J752" s="48"/>
      <c r="K752" s="75"/>
    </row>
    <row r="753" spans="1:11" x14ac:dyDescent="0.25">
      <c r="A753" s="43">
        <v>736</v>
      </c>
      <c r="B753" s="78"/>
      <c r="C753" s="48"/>
      <c r="D753" s="48"/>
      <c r="E753" s="130" t="str">
        <f t="shared" si="22"/>
        <v/>
      </c>
      <c r="F753" s="130" t="str">
        <f>IF(OR(ISBLANK(B753),ISBLANK(D753))=FALSE,VLOOKUP($B$7&amp;"/"&amp;$J$7,EMT!$A$4:$C$9,3,FALSE),"")</f>
        <v/>
      </c>
      <c r="G753" s="130" t="str">
        <f t="shared" si="23"/>
        <v/>
      </c>
      <c r="H753" s="48"/>
      <c r="I753" s="103"/>
      <c r="J753" s="48"/>
      <c r="K753" s="75"/>
    </row>
    <row r="754" spans="1:11" x14ac:dyDescent="0.25">
      <c r="A754" s="43">
        <v>737</v>
      </c>
      <c r="B754" s="78"/>
      <c r="C754" s="48"/>
      <c r="D754" s="48"/>
      <c r="E754" s="130" t="str">
        <f t="shared" si="22"/>
        <v/>
      </c>
      <c r="F754" s="130" t="str">
        <f>IF(OR(ISBLANK(B754),ISBLANK(D754))=FALSE,VLOOKUP($B$7&amp;"/"&amp;$J$7,EMT!$A$4:$C$9,3,FALSE),"")</f>
        <v/>
      </c>
      <c r="G754" s="130" t="str">
        <f t="shared" si="23"/>
        <v/>
      </c>
      <c r="H754" s="48"/>
      <c r="I754" s="103"/>
      <c r="J754" s="48"/>
      <c r="K754" s="75"/>
    </row>
    <row r="755" spans="1:11" x14ac:dyDescent="0.25">
      <c r="A755" s="43">
        <v>738</v>
      </c>
      <c r="B755" s="78"/>
      <c r="C755" s="48"/>
      <c r="D755" s="48"/>
      <c r="E755" s="130" t="str">
        <f t="shared" si="22"/>
        <v/>
      </c>
      <c r="F755" s="130" t="str">
        <f>IF(OR(ISBLANK(B755),ISBLANK(D755))=FALSE,VLOOKUP($B$7&amp;"/"&amp;$J$7,EMT!$A$4:$C$9,3,FALSE),"")</f>
        <v/>
      </c>
      <c r="G755" s="130" t="str">
        <f t="shared" si="23"/>
        <v/>
      </c>
      <c r="H755" s="48"/>
      <c r="I755" s="103"/>
      <c r="J755" s="48"/>
      <c r="K755" s="75"/>
    </row>
    <row r="756" spans="1:11" x14ac:dyDescent="0.25">
      <c r="A756" s="43">
        <v>739</v>
      </c>
      <c r="B756" s="78"/>
      <c r="C756" s="48"/>
      <c r="D756" s="48"/>
      <c r="E756" s="130" t="str">
        <f t="shared" si="22"/>
        <v/>
      </c>
      <c r="F756" s="130" t="str">
        <f>IF(OR(ISBLANK(B756),ISBLANK(D756))=FALSE,VLOOKUP($B$7&amp;"/"&amp;$J$7,EMT!$A$4:$C$9,3,FALSE),"")</f>
        <v/>
      </c>
      <c r="G756" s="130" t="str">
        <f t="shared" si="23"/>
        <v/>
      </c>
      <c r="H756" s="48"/>
      <c r="I756" s="103"/>
      <c r="J756" s="48"/>
      <c r="K756" s="75"/>
    </row>
    <row r="757" spans="1:11" x14ac:dyDescent="0.25">
      <c r="A757" s="43">
        <v>740</v>
      </c>
      <c r="B757" s="78"/>
      <c r="C757" s="48"/>
      <c r="D757" s="48"/>
      <c r="E757" s="130" t="str">
        <f t="shared" si="22"/>
        <v/>
      </c>
      <c r="F757" s="130" t="str">
        <f>IF(OR(ISBLANK(B757),ISBLANK(D757))=FALSE,VLOOKUP($B$7&amp;"/"&amp;$J$7,EMT!$A$4:$C$9,3,FALSE),"")</f>
        <v/>
      </c>
      <c r="G757" s="130" t="str">
        <f t="shared" si="23"/>
        <v/>
      </c>
      <c r="H757" s="48"/>
      <c r="I757" s="103"/>
      <c r="J757" s="48"/>
      <c r="K757" s="75"/>
    </row>
    <row r="758" spans="1:11" x14ac:dyDescent="0.25">
      <c r="A758" s="43">
        <v>741</v>
      </c>
      <c r="B758" s="78"/>
      <c r="C758" s="48"/>
      <c r="D758" s="48"/>
      <c r="E758" s="130" t="str">
        <f t="shared" si="22"/>
        <v/>
      </c>
      <c r="F758" s="130" t="str">
        <f>IF(OR(ISBLANK(B758),ISBLANK(D758))=FALSE,VLOOKUP($B$7&amp;"/"&amp;$J$7,EMT!$A$4:$C$9,3,FALSE),"")</f>
        <v/>
      </c>
      <c r="G758" s="130" t="str">
        <f t="shared" si="23"/>
        <v/>
      </c>
      <c r="H758" s="48"/>
      <c r="I758" s="103"/>
      <c r="J758" s="48"/>
      <c r="K758" s="75"/>
    </row>
    <row r="759" spans="1:11" x14ac:dyDescent="0.25">
      <c r="A759" s="43">
        <v>742</v>
      </c>
      <c r="B759" s="78"/>
      <c r="C759" s="48"/>
      <c r="D759" s="48"/>
      <c r="E759" s="130" t="str">
        <f t="shared" si="22"/>
        <v/>
      </c>
      <c r="F759" s="130" t="str">
        <f>IF(OR(ISBLANK(B759),ISBLANK(D759))=FALSE,VLOOKUP($B$7&amp;"/"&amp;$J$7,EMT!$A$4:$C$9,3,FALSE),"")</f>
        <v/>
      </c>
      <c r="G759" s="130" t="str">
        <f t="shared" si="23"/>
        <v/>
      </c>
      <c r="H759" s="48"/>
      <c r="I759" s="103"/>
      <c r="J759" s="48"/>
      <c r="K759" s="75"/>
    </row>
    <row r="760" spans="1:11" x14ac:dyDescent="0.25">
      <c r="A760" s="43">
        <v>743</v>
      </c>
      <c r="B760" s="78"/>
      <c r="C760" s="48"/>
      <c r="D760" s="48"/>
      <c r="E760" s="130" t="str">
        <f t="shared" si="22"/>
        <v/>
      </c>
      <c r="F760" s="130" t="str">
        <f>IF(OR(ISBLANK(B760),ISBLANK(D760))=FALSE,VLOOKUP($B$7&amp;"/"&amp;$J$7,EMT!$A$4:$C$9,3,FALSE),"")</f>
        <v/>
      </c>
      <c r="G760" s="130" t="str">
        <f t="shared" si="23"/>
        <v/>
      </c>
      <c r="H760" s="48"/>
      <c r="I760" s="103"/>
      <c r="J760" s="48"/>
      <c r="K760" s="75"/>
    </row>
    <row r="761" spans="1:11" x14ac:dyDescent="0.25">
      <c r="A761" s="43">
        <v>744</v>
      </c>
      <c r="B761" s="78"/>
      <c r="C761" s="48"/>
      <c r="D761" s="48"/>
      <c r="E761" s="130" t="str">
        <f t="shared" si="22"/>
        <v/>
      </c>
      <c r="F761" s="130" t="str">
        <f>IF(OR(ISBLANK(B761),ISBLANK(D761))=FALSE,VLOOKUP($B$7&amp;"/"&amp;$J$7,EMT!$A$4:$C$9,3,FALSE),"")</f>
        <v/>
      </c>
      <c r="G761" s="130" t="str">
        <f t="shared" si="23"/>
        <v/>
      </c>
      <c r="H761" s="48"/>
      <c r="I761" s="103"/>
      <c r="J761" s="48"/>
      <c r="K761" s="75"/>
    </row>
    <row r="762" spans="1:11" x14ac:dyDescent="0.25">
      <c r="A762" s="43">
        <v>745</v>
      </c>
      <c r="B762" s="78"/>
      <c r="C762" s="48"/>
      <c r="D762" s="48"/>
      <c r="E762" s="130" t="str">
        <f t="shared" si="22"/>
        <v/>
      </c>
      <c r="F762" s="130" t="str">
        <f>IF(OR(ISBLANK(B762),ISBLANK(D762))=FALSE,VLOOKUP($B$7&amp;"/"&amp;$J$7,EMT!$A$4:$C$9,3,FALSE),"")</f>
        <v/>
      </c>
      <c r="G762" s="130" t="str">
        <f t="shared" si="23"/>
        <v/>
      </c>
      <c r="H762" s="48"/>
      <c r="I762" s="103"/>
      <c r="J762" s="48"/>
      <c r="K762" s="75"/>
    </row>
    <row r="763" spans="1:11" x14ac:dyDescent="0.25">
      <c r="A763" s="43">
        <v>746</v>
      </c>
      <c r="B763" s="78"/>
      <c r="C763" s="48"/>
      <c r="D763" s="48"/>
      <c r="E763" s="130" t="str">
        <f t="shared" si="22"/>
        <v/>
      </c>
      <c r="F763" s="130" t="str">
        <f>IF(OR(ISBLANK(B763),ISBLANK(D763))=FALSE,VLOOKUP($B$7&amp;"/"&amp;$J$7,EMT!$A$4:$C$9,3,FALSE),"")</f>
        <v/>
      </c>
      <c r="G763" s="130" t="str">
        <f t="shared" si="23"/>
        <v/>
      </c>
      <c r="H763" s="48"/>
      <c r="I763" s="103"/>
      <c r="J763" s="48"/>
      <c r="K763" s="75"/>
    </row>
    <row r="764" spans="1:11" x14ac:dyDescent="0.25">
      <c r="A764" s="43">
        <v>747</v>
      </c>
      <c r="B764" s="78"/>
      <c r="C764" s="48"/>
      <c r="D764" s="48"/>
      <c r="E764" s="130" t="str">
        <f t="shared" si="22"/>
        <v/>
      </c>
      <c r="F764" s="130" t="str">
        <f>IF(OR(ISBLANK(B764),ISBLANK(D764))=FALSE,VLOOKUP($B$7&amp;"/"&amp;$J$7,EMT!$A$4:$C$9,3,FALSE),"")</f>
        <v/>
      </c>
      <c r="G764" s="130" t="str">
        <f t="shared" si="23"/>
        <v/>
      </c>
      <c r="H764" s="48"/>
      <c r="I764" s="103"/>
      <c r="J764" s="48"/>
      <c r="K764" s="75"/>
    </row>
    <row r="765" spans="1:11" x14ac:dyDescent="0.25">
      <c r="A765" s="43">
        <v>748</v>
      </c>
      <c r="B765" s="78"/>
      <c r="C765" s="48"/>
      <c r="D765" s="48"/>
      <c r="E765" s="130" t="str">
        <f t="shared" si="22"/>
        <v/>
      </c>
      <c r="F765" s="130" t="str">
        <f>IF(OR(ISBLANK(B765),ISBLANK(D765))=FALSE,VLOOKUP($B$7&amp;"/"&amp;$J$7,EMT!$A$4:$C$9,3,FALSE),"")</f>
        <v/>
      </c>
      <c r="G765" s="130" t="str">
        <f t="shared" si="23"/>
        <v/>
      </c>
      <c r="H765" s="48"/>
      <c r="I765" s="103"/>
      <c r="J765" s="48"/>
      <c r="K765" s="75"/>
    </row>
    <row r="766" spans="1:11" x14ac:dyDescent="0.25">
      <c r="A766" s="43">
        <v>749</v>
      </c>
      <c r="B766" s="78"/>
      <c r="C766" s="48"/>
      <c r="D766" s="48"/>
      <c r="E766" s="130" t="str">
        <f t="shared" si="22"/>
        <v/>
      </c>
      <c r="F766" s="130" t="str">
        <f>IF(OR(ISBLANK(B766),ISBLANK(D766))=FALSE,VLOOKUP($B$7&amp;"/"&amp;$J$7,EMT!$A$4:$C$9,3,FALSE),"")</f>
        <v/>
      </c>
      <c r="G766" s="130" t="str">
        <f t="shared" si="23"/>
        <v/>
      </c>
      <c r="H766" s="48"/>
      <c r="I766" s="103"/>
      <c r="J766" s="48"/>
      <c r="K766" s="75"/>
    </row>
    <row r="767" spans="1:11" x14ac:dyDescent="0.25">
      <c r="A767" s="43">
        <v>750</v>
      </c>
      <c r="B767" s="78"/>
      <c r="C767" s="48"/>
      <c r="D767" s="48"/>
      <c r="E767" s="130" t="str">
        <f t="shared" si="22"/>
        <v/>
      </c>
      <c r="F767" s="130" t="str">
        <f>IF(OR(ISBLANK(B767),ISBLANK(D767))=FALSE,VLOOKUP($B$7&amp;"/"&amp;$J$7,EMT!$A$4:$C$9,3,FALSE),"")</f>
        <v/>
      </c>
      <c r="G767" s="130" t="str">
        <f t="shared" si="23"/>
        <v/>
      </c>
      <c r="H767" s="48"/>
      <c r="I767" s="103"/>
      <c r="J767" s="48"/>
      <c r="K767" s="75"/>
    </row>
    <row r="768" spans="1:11" x14ac:dyDescent="0.25">
      <c r="A768" s="43">
        <v>751</v>
      </c>
      <c r="B768" s="78"/>
      <c r="C768" s="48"/>
      <c r="D768" s="48"/>
      <c r="E768" s="130" t="str">
        <f t="shared" si="22"/>
        <v/>
      </c>
      <c r="F768" s="130" t="str">
        <f>IF(OR(ISBLANK(B768),ISBLANK(D768))=FALSE,VLOOKUP($B$7&amp;"/"&amp;$J$7,EMT!$A$4:$C$9,3,FALSE),"")</f>
        <v/>
      </c>
      <c r="G768" s="130" t="str">
        <f t="shared" si="23"/>
        <v/>
      </c>
      <c r="H768" s="48"/>
      <c r="I768" s="103"/>
      <c r="J768" s="48"/>
      <c r="K768" s="75"/>
    </row>
    <row r="769" spans="1:11" x14ac:dyDescent="0.25">
      <c r="A769" s="43">
        <v>752</v>
      </c>
      <c r="B769" s="78"/>
      <c r="C769" s="48"/>
      <c r="D769" s="48"/>
      <c r="E769" s="130" t="str">
        <f t="shared" si="22"/>
        <v/>
      </c>
      <c r="F769" s="130" t="str">
        <f>IF(OR(ISBLANK(B769),ISBLANK(D769))=FALSE,VLOOKUP($B$7&amp;"/"&amp;$J$7,EMT!$A$4:$C$9,3,FALSE),"")</f>
        <v/>
      </c>
      <c r="G769" s="130" t="str">
        <f t="shared" si="23"/>
        <v/>
      </c>
      <c r="H769" s="48"/>
      <c r="I769" s="103"/>
      <c r="J769" s="48"/>
      <c r="K769" s="75"/>
    </row>
    <row r="770" spans="1:11" x14ac:dyDescent="0.25">
      <c r="A770" s="43">
        <v>753</v>
      </c>
      <c r="B770" s="78"/>
      <c r="C770" s="48"/>
      <c r="D770" s="48"/>
      <c r="E770" s="130" t="str">
        <f t="shared" si="22"/>
        <v/>
      </c>
      <c r="F770" s="130" t="str">
        <f>IF(OR(ISBLANK(B770),ISBLANK(D770))=FALSE,VLOOKUP($B$7&amp;"/"&amp;$J$7,EMT!$A$4:$C$9,3,FALSE),"")</f>
        <v/>
      </c>
      <c r="G770" s="130" t="str">
        <f t="shared" si="23"/>
        <v/>
      </c>
      <c r="H770" s="48"/>
      <c r="I770" s="103"/>
      <c r="J770" s="48"/>
      <c r="K770" s="75"/>
    </row>
    <row r="771" spans="1:11" x14ac:dyDescent="0.25">
      <c r="A771" s="43">
        <v>754</v>
      </c>
      <c r="B771" s="78"/>
      <c r="C771" s="48"/>
      <c r="D771" s="48"/>
      <c r="E771" s="130" t="str">
        <f t="shared" si="22"/>
        <v/>
      </c>
      <c r="F771" s="130" t="str">
        <f>IF(OR(ISBLANK(B771),ISBLANK(D771))=FALSE,VLOOKUP($B$7&amp;"/"&amp;$J$7,EMT!$A$4:$C$9,3,FALSE),"")</f>
        <v/>
      </c>
      <c r="G771" s="130" t="str">
        <f t="shared" si="23"/>
        <v/>
      </c>
      <c r="H771" s="48"/>
      <c r="I771" s="103"/>
      <c r="J771" s="48"/>
      <c r="K771" s="75"/>
    </row>
    <row r="772" spans="1:11" x14ac:dyDescent="0.25">
      <c r="A772" s="43">
        <v>755</v>
      </c>
      <c r="B772" s="78"/>
      <c r="C772" s="48"/>
      <c r="D772" s="48"/>
      <c r="E772" s="130" t="str">
        <f t="shared" si="22"/>
        <v/>
      </c>
      <c r="F772" s="130" t="str">
        <f>IF(OR(ISBLANK(B772),ISBLANK(D772))=FALSE,VLOOKUP($B$7&amp;"/"&amp;$J$7,EMT!$A$4:$C$9,3,FALSE),"")</f>
        <v/>
      </c>
      <c r="G772" s="130" t="str">
        <f t="shared" si="23"/>
        <v/>
      </c>
      <c r="H772" s="48"/>
      <c r="I772" s="103"/>
      <c r="J772" s="48"/>
      <c r="K772" s="75"/>
    </row>
    <row r="773" spans="1:11" x14ac:dyDescent="0.25">
      <c r="A773" s="43">
        <v>756</v>
      </c>
      <c r="B773" s="78"/>
      <c r="C773" s="48"/>
      <c r="D773" s="48"/>
      <c r="E773" s="130" t="str">
        <f t="shared" si="22"/>
        <v/>
      </c>
      <c r="F773" s="130" t="str">
        <f>IF(OR(ISBLANK(B773),ISBLANK(D773))=FALSE,VLOOKUP($B$7&amp;"/"&amp;$J$7,EMT!$A$4:$C$9,3,FALSE),"")</f>
        <v/>
      </c>
      <c r="G773" s="130" t="str">
        <f t="shared" si="23"/>
        <v/>
      </c>
      <c r="H773" s="48"/>
      <c r="I773" s="103"/>
      <c r="J773" s="48"/>
      <c r="K773" s="75"/>
    </row>
    <row r="774" spans="1:11" x14ac:dyDescent="0.25">
      <c r="A774" s="43">
        <v>757</v>
      </c>
      <c r="B774" s="78"/>
      <c r="C774" s="48"/>
      <c r="D774" s="48"/>
      <c r="E774" s="130" t="str">
        <f t="shared" si="22"/>
        <v/>
      </c>
      <c r="F774" s="130" t="str">
        <f>IF(OR(ISBLANK(B774),ISBLANK(D774))=FALSE,VLOOKUP($B$7&amp;"/"&amp;$J$7,EMT!$A$4:$C$9,3,FALSE),"")</f>
        <v/>
      </c>
      <c r="G774" s="130" t="str">
        <f t="shared" si="23"/>
        <v/>
      </c>
      <c r="H774" s="48"/>
      <c r="I774" s="103"/>
      <c r="J774" s="48"/>
      <c r="K774" s="75"/>
    </row>
    <row r="775" spans="1:11" x14ac:dyDescent="0.25">
      <c r="A775" s="43">
        <v>758</v>
      </c>
      <c r="B775" s="78"/>
      <c r="C775" s="48"/>
      <c r="D775" s="48"/>
      <c r="E775" s="130" t="str">
        <f t="shared" si="22"/>
        <v/>
      </c>
      <c r="F775" s="130" t="str">
        <f>IF(OR(ISBLANK(B775),ISBLANK(D775))=FALSE,VLOOKUP($B$7&amp;"/"&amp;$J$7,EMT!$A$4:$C$9,3,FALSE),"")</f>
        <v/>
      </c>
      <c r="G775" s="130" t="str">
        <f t="shared" si="23"/>
        <v/>
      </c>
      <c r="H775" s="48"/>
      <c r="I775" s="103"/>
      <c r="J775" s="48"/>
      <c r="K775" s="75"/>
    </row>
    <row r="776" spans="1:11" x14ac:dyDescent="0.25">
      <c r="A776" s="43">
        <v>759</v>
      </c>
      <c r="B776" s="78"/>
      <c r="C776" s="48"/>
      <c r="D776" s="48"/>
      <c r="E776" s="130" t="str">
        <f t="shared" si="22"/>
        <v/>
      </c>
      <c r="F776" s="130" t="str">
        <f>IF(OR(ISBLANK(B776),ISBLANK(D776))=FALSE,VLOOKUP($B$7&amp;"/"&amp;$J$7,EMT!$A$4:$C$9,3,FALSE),"")</f>
        <v/>
      </c>
      <c r="G776" s="130" t="str">
        <f t="shared" si="23"/>
        <v/>
      </c>
      <c r="H776" s="48"/>
      <c r="I776" s="103"/>
      <c r="J776" s="48"/>
      <c r="K776" s="75"/>
    </row>
    <row r="777" spans="1:11" x14ac:dyDescent="0.25">
      <c r="A777" s="43">
        <v>760</v>
      </c>
      <c r="B777" s="78"/>
      <c r="C777" s="48"/>
      <c r="D777" s="48"/>
      <c r="E777" s="130" t="str">
        <f t="shared" si="22"/>
        <v/>
      </c>
      <c r="F777" s="130" t="str">
        <f>IF(OR(ISBLANK(B777),ISBLANK(D777))=FALSE,VLOOKUP($B$7&amp;"/"&amp;$J$7,EMT!$A$4:$C$9,3,FALSE),"")</f>
        <v/>
      </c>
      <c r="G777" s="130" t="str">
        <f t="shared" si="23"/>
        <v/>
      </c>
      <c r="H777" s="48"/>
      <c r="I777" s="103"/>
      <c r="J777" s="48"/>
      <c r="K777" s="75"/>
    </row>
    <row r="778" spans="1:11" x14ac:dyDescent="0.25">
      <c r="A778" s="43">
        <v>761</v>
      </c>
      <c r="B778" s="78"/>
      <c r="C778" s="48"/>
      <c r="D778" s="48"/>
      <c r="E778" s="130" t="str">
        <f t="shared" si="22"/>
        <v/>
      </c>
      <c r="F778" s="130" t="str">
        <f>IF(OR(ISBLANK(B778),ISBLANK(D778))=FALSE,VLOOKUP($B$7&amp;"/"&amp;$J$7,EMT!$A$4:$C$9,3,FALSE),"")</f>
        <v/>
      </c>
      <c r="G778" s="130" t="str">
        <f t="shared" si="23"/>
        <v/>
      </c>
      <c r="H778" s="48"/>
      <c r="I778" s="103"/>
      <c r="J778" s="48"/>
      <c r="K778" s="75"/>
    </row>
    <row r="779" spans="1:11" x14ac:dyDescent="0.25">
      <c r="A779" s="43">
        <v>762</v>
      </c>
      <c r="B779" s="78"/>
      <c r="C779" s="48"/>
      <c r="D779" s="48"/>
      <c r="E779" s="130" t="str">
        <f t="shared" si="22"/>
        <v/>
      </c>
      <c r="F779" s="130" t="str">
        <f>IF(OR(ISBLANK(B779),ISBLANK(D779))=FALSE,VLOOKUP($B$7&amp;"/"&amp;$J$7,EMT!$A$4:$C$9,3,FALSE),"")</f>
        <v/>
      </c>
      <c r="G779" s="130" t="str">
        <f t="shared" si="23"/>
        <v/>
      </c>
      <c r="H779" s="48"/>
      <c r="I779" s="103"/>
      <c r="J779" s="48"/>
      <c r="K779" s="75"/>
    </row>
    <row r="780" spans="1:11" x14ac:dyDescent="0.25">
      <c r="A780" s="43">
        <v>763</v>
      </c>
      <c r="B780" s="78"/>
      <c r="C780" s="48"/>
      <c r="D780" s="48"/>
      <c r="E780" s="130" t="str">
        <f t="shared" si="22"/>
        <v/>
      </c>
      <c r="F780" s="130" t="str">
        <f>IF(OR(ISBLANK(B780),ISBLANK(D780))=FALSE,VLOOKUP($B$7&amp;"/"&amp;$J$7,EMT!$A$4:$C$9,3,FALSE),"")</f>
        <v/>
      </c>
      <c r="G780" s="130" t="str">
        <f t="shared" si="23"/>
        <v/>
      </c>
      <c r="H780" s="48"/>
      <c r="I780" s="103"/>
      <c r="J780" s="48"/>
      <c r="K780" s="75"/>
    </row>
    <row r="781" spans="1:11" x14ac:dyDescent="0.25">
      <c r="A781" s="43">
        <v>764</v>
      </c>
      <c r="B781" s="78"/>
      <c r="C781" s="48"/>
      <c r="D781" s="48"/>
      <c r="E781" s="130" t="str">
        <f t="shared" si="22"/>
        <v/>
      </c>
      <c r="F781" s="130" t="str">
        <f>IF(OR(ISBLANK(B781),ISBLANK(D781))=FALSE,VLOOKUP($B$7&amp;"/"&amp;$J$7,EMT!$A$4:$C$9,3,FALSE),"")</f>
        <v/>
      </c>
      <c r="G781" s="130" t="str">
        <f t="shared" si="23"/>
        <v/>
      </c>
      <c r="H781" s="48"/>
      <c r="I781" s="103"/>
      <c r="J781" s="48"/>
      <c r="K781" s="75"/>
    </row>
    <row r="782" spans="1:11" x14ac:dyDescent="0.25">
      <c r="A782" s="43">
        <v>765</v>
      </c>
      <c r="B782" s="78"/>
      <c r="C782" s="48"/>
      <c r="D782" s="48"/>
      <c r="E782" s="130" t="str">
        <f t="shared" si="22"/>
        <v/>
      </c>
      <c r="F782" s="130" t="str">
        <f>IF(OR(ISBLANK(B782),ISBLANK(D782))=FALSE,VLOOKUP($B$7&amp;"/"&amp;$J$7,EMT!$A$4:$C$9,3,FALSE),"")</f>
        <v/>
      </c>
      <c r="G782" s="130" t="str">
        <f t="shared" si="23"/>
        <v/>
      </c>
      <c r="H782" s="48"/>
      <c r="I782" s="103"/>
      <c r="J782" s="48"/>
      <c r="K782" s="75"/>
    </row>
    <row r="783" spans="1:11" x14ac:dyDescent="0.25">
      <c r="A783" s="43">
        <v>766</v>
      </c>
      <c r="B783" s="78"/>
      <c r="C783" s="48"/>
      <c r="D783" s="48"/>
      <c r="E783" s="130" t="str">
        <f t="shared" si="22"/>
        <v/>
      </c>
      <c r="F783" s="130" t="str">
        <f>IF(OR(ISBLANK(B783),ISBLANK(D783))=FALSE,VLOOKUP($B$7&amp;"/"&amp;$J$7,EMT!$A$4:$C$9,3,FALSE),"")</f>
        <v/>
      </c>
      <c r="G783" s="130" t="str">
        <f t="shared" si="23"/>
        <v/>
      </c>
      <c r="H783" s="48"/>
      <c r="I783" s="103"/>
      <c r="J783" s="48"/>
      <c r="K783" s="75"/>
    </row>
    <row r="784" spans="1:11" x14ac:dyDescent="0.25">
      <c r="A784" s="43">
        <v>767</v>
      </c>
      <c r="B784" s="78"/>
      <c r="C784" s="48"/>
      <c r="D784" s="48"/>
      <c r="E784" s="130" t="str">
        <f t="shared" si="22"/>
        <v/>
      </c>
      <c r="F784" s="130" t="str">
        <f>IF(OR(ISBLANK(B784),ISBLANK(D784))=FALSE,VLOOKUP($B$7&amp;"/"&amp;$J$7,EMT!$A$4:$C$9,3,FALSE),"")</f>
        <v/>
      </c>
      <c r="G784" s="130" t="str">
        <f t="shared" si="23"/>
        <v/>
      </c>
      <c r="H784" s="48"/>
      <c r="I784" s="103"/>
      <c r="J784" s="48"/>
      <c r="K784" s="75"/>
    </row>
    <row r="785" spans="1:11" x14ac:dyDescent="0.25">
      <c r="A785" s="43">
        <v>768</v>
      </c>
      <c r="B785" s="78"/>
      <c r="C785" s="48"/>
      <c r="D785" s="48"/>
      <c r="E785" s="130" t="str">
        <f t="shared" si="22"/>
        <v/>
      </c>
      <c r="F785" s="130" t="str">
        <f>IF(OR(ISBLANK(B785),ISBLANK(D785))=FALSE,VLOOKUP($B$7&amp;"/"&amp;$J$7,EMT!$A$4:$C$9,3,FALSE),"")</f>
        <v/>
      </c>
      <c r="G785" s="130" t="str">
        <f t="shared" si="23"/>
        <v/>
      </c>
      <c r="H785" s="48"/>
      <c r="I785" s="103"/>
      <c r="J785" s="48"/>
      <c r="K785" s="75"/>
    </row>
    <row r="786" spans="1:11" x14ac:dyDescent="0.25">
      <c r="A786" s="43">
        <v>769</v>
      </c>
      <c r="B786" s="78"/>
      <c r="C786" s="48"/>
      <c r="D786" s="48"/>
      <c r="E786" s="130" t="str">
        <f t="shared" ref="E786:E849" si="24">IF(OR(ISBLANK(B786),ISBLANK(C786),ISBLANK(D786)) = FALSE,D786-$J$7,"")</f>
        <v/>
      </c>
      <c r="F786" s="130" t="str">
        <f>IF(OR(ISBLANK(B786),ISBLANK(D786))=FALSE,VLOOKUP($B$7&amp;"/"&amp;$J$7,EMT!$A$4:$C$9,3,FALSE),"")</f>
        <v/>
      </c>
      <c r="G786" s="130" t="str">
        <f t="shared" si="23"/>
        <v/>
      </c>
      <c r="H786" s="48"/>
      <c r="I786" s="103"/>
      <c r="J786" s="48"/>
      <c r="K786" s="75"/>
    </row>
    <row r="787" spans="1:11" x14ac:dyDescent="0.25">
      <c r="A787" s="43">
        <v>770</v>
      </c>
      <c r="B787" s="78"/>
      <c r="C787" s="48"/>
      <c r="D787" s="48"/>
      <c r="E787" s="130" t="str">
        <f t="shared" si="24"/>
        <v/>
      </c>
      <c r="F787" s="130" t="str">
        <f>IF(OR(ISBLANK(B787),ISBLANK(D787))=FALSE,VLOOKUP($B$7&amp;"/"&amp;$J$7,EMT!$A$4:$C$9,3,FALSE),"")</f>
        <v/>
      </c>
      <c r="G787" s="130" t="str">
        <f t="shared" ref="G787:G850" si="25">IF(F787="","",-F787)</f>
        <v/>
      </c>
      <c r="H787" s="48"/>
      <c r="I787" s="103"/>
      <c r="J787" s="48"/>
      <c r="K787" s="75"/>
    </row>
    <row r="788" spans="1:11" x14ac:dyDescent="0.25">
      <c r="A788" s="43">
        <v>771</v>
      </c>
      <c r="B788" s="78"/>
      <c r="C788" s="48"/>
      <c r="D788" s="48"/>
      <c r="E788" s="130" t="str">
        <f t="shared" si="24"/>
        <v/>
      </c>
      <c r="F788" s="130" t="str">
        <f>IF(OR(ISBLANK(B788),ISBLANK(D788))=FALSE,VLOOKUP($B$7&amp;"/"&amp;$J$7,EMT!$A$4:$C$9,3,FALSE),"")</f>
        <v/>
      </c>
      <c r="G788" s="130" t="str">
        <f t="shared" si="25"/>
        <v/>
      </c>
      <c r="H788" s="48"/>
      <c r="I788" s="103"/>
      <c r="J788" s="48"/>
      <c r="K788" s="75"/>
    </row>
    <row r="789" spans="1:11" x14ac:dyDescent="0.25">
      <c r="A789" s="43">
        <v>772</v>
      </c>
      <c r="B789" s="78"/>
      <c r="C789" s="48"/>
      <c r="D789" s="48"/>
      <c r="E789" s="130" t="str">
        <f t="shared" si="24"/>
        <v/>
      </c>
      <c r="F789" s="130" t="str">
        <f>IF(OR(ISBLANK(B789),ISBLANK(D789))=FALSE,VLOOKUP($B$7&amp;"/"&amp;$J$7,EMT!$A$4:$C$9,3,FALSE),"")</f>
        <v/>
      </c>
      <c r="G789" s="130" t="str">
        <f t="shared" si="25"/>
        <v/>
      </c>
      <c r="H789" s="48"/>
      <c r="I789" s="103"/>
      <c r="J789" s="48"/>
      <c r="K789" s="75"/>
    </row>
    <row r="790" spans="1:11" x14ac:dyDescent="0.25">
      <c r="A790" s="43">
        <v>773</v>
      </c>
      <c r="B790" s="78"/>
      <c r="C790" s="48"/>
      <c r="D790" s="48"/>
      <c r="E790" s="130" t="str">
        <f t="shared" si="24"/>
        <v/>
      </c>
      <c r="F790" s="130" t="str">
        <f>IF(OR(ISBLANK(B790),ISBLANK(D790))=FALSE,VLOOKUP($B$7&amp;"/"&amp;$J$7,EMT!$A$4:$C$9,3,FALSE),"")</f>
        <v/>
      </c>
      <c r="G790" s="130" t="str">
        <f t="shared" si="25"/>
        <v/>
      </c>
      <c r="H790" s="48"/>
      <c r="I790" s="103"/>
      <c r="J790" s="48"/>
      <c r="K790" s="75"/>
    </row>
    <row r="791" spans="1:11" x14ac:dyDescent="0.25">
      <c r="A791" s="43">
        <v>774</v>
      </c>
      <c r="B791" s="78"/>
      <c r="C791" s="48"/>
      <c r="D791" s="48"/>
      <c r="E791" s="130" t="str">
        <f t="shared" si="24"/>
        <v/>
      </c>
      <c r="F791" s="130" t="str">
        <f>IF(OR(ISBLANK(B791),ISBLANK(D791))=FALSE,VLOOKUP($B$7&amp;"/"&amp;$J$7,EMT!$A$4:$C$9,3,FALSE),"")</f>
        <v/>
      </c>
      <c r="G791" s="130" t="str">
        <f t="shared" si="25"/>
        <v/>
      </c>
      <c r="H791" s="48"/>
      <c r="I791" s="103"/>
      <c r="J791" s="48"/>
      <c r="K791" s="75"/>
    </row>
    <row r="792" spans="1:11" x14ac:dyDescent="0.25">
      <c r="A792" s="43">
        <v>775</v>
      </c>
      <c r="B792" s="78"/>
      <c r="C792" s="48"/>
      <c r="D792" s="48"/>
      <c r="E792" s="130" t="str">
        <f t="shared" si="24"/>
        <v/>
      </c>
      <c r="F792" s="130" t="str">
        <f>IF(OR(ISBLANK(B792),ISBLANK(D792))=FALSE,VLOOKUP($B$7&amp;"/"&amp;$J$7,EMT!$A$4:$C$9,3,FALSE),"")</f>
        <v/>
      </c>
      <c r="G792" s="130" t="str">
        <f t="shared" si="25"/>
        <v/>
      </c>
      <c r="H792" s="48"/>
      <c r="I792" s="103"/>
      <c r="J792" s="48"/>
      <c r="K792" s="75"/>
    </row>
    <row r="793" spans="1:11" x14ac:dyDescent="0.25">
      <c r="A793" s="43">
        <v>776</v>
      </c>
      <c r="B793" s="78"/>
      <c r="C793" s="48"/>
      <c r="D793" s="48"/>
      <c r="E793" s="130" t="str">
        <f t="shared" si="24"/>
        <v/>
      </c>
      <c r="F793" s="130" t="str">
        <f>IF(OR(ISBLANK(B793),ISBLANK(D793))=FALSE,VLOOKUP($B$7&amp;"/"&amp;$J$7,EMT!$A$4:$C$9,3,FALSE),"")</f>
        <v/>
      </c>
      <c r="G793" s="130" t="str">
        <f t="shared" si="25"/>
        <v/>
      </c>
      <c r="H793" s="48"/>
      <c r="I793" s="103"/>
      <c r="J793" s="48"/>
      <c r="K793" s="75"/>
    </row>
    <row r="794" spans="1:11" x14ac:dyDescent="0.25">
      <c r="A794" s="43">
        <v>777</v>
      </c>
      <c r="B794" s="78"/>
      <c r="C794" s="48"/>
      <c r="D794" s="48"/>
      <c r="E794" s="130" t="str">
        <f t="shared" si="24"/>
        <v/>
      </c>
      <c r="F794" s="130" t="str">
        <f>IF(OR(ISBLANK(B794),ISBLANK(D794))=FALSE,VLOOKUP($B$7&amp;"/"&amp;$J$7,EMT!$A$4:$C$9,3,FALSE),"")</f>
        <v/>
      </c>
      <c r="G794" s="130" t="str">
        <f t="shared" si="25"/>
        <v/>
      </c>
      <c r="H794" s="48"/>
      <c r="I794" s="103"/>
      <c r="J794" s="48"/>
      <c r="K794" s="75"/>
    </row>
    <row r="795" spans="1:11" x14ac:dyDescent="0.25">
      <c r="A795" s="43">
        <v>778</v>
      </c>
      <c r="B795" s="78"/>
      <c r="C795" s="48"/>
      <c r="D795" s="48"/>
      <c r="E795" s="130" t="str">
        <f t="shared" si="24"/>
        <v/>
      </c>
      <c r="F795" s="130" t="str">
        <f>IF(OR(ISBLANK(B795),ISBLANK(D795))=FALSE,VLOOKUP($B$7&amp;"/"&amp;$J$7,EMT!$A$4:$C$9,3,FALSE),"")</f>
        <v/>
      </c>
      <c r="G795" s="130" t="str">
        <f t="shared" si="25"/>
        <v/>
      </c>
      <c r="H795" s="48"/>
      <c r="I795" s="103"/>
      <c r="J795" s="48"/>
      <c r="K795" s="75"/>
    </row>
    <row r="796" spans="1:11" x14ac:dyDescent="0.25">
      <c r="A796" s="43">
        <v>779</v>
      </c>
      <c r="B796" s="78"/>
      <c r="C796" s="48"/>
      <c r="D796" s="48"/>
      <c r="E796" s="130" t="str">
        <f t="shared" si="24"/>
        <v/>
      </c>
      <c r="F796" s="130" t="str">
        <f>IF(OR(ISBLANK(B796),ISBLANK(D796))=FALSE,VLOOKUP($B$7&amp;"/"&amp;$J$7,EMT!$A$4:$C$9,3,FALSE),"")</f>
        <v/>
      </c>
      <c r="G796" s="130" t="str">
        <f t="shared" si="25"/>
        <v/>
      </c>
      <c r="H796" s="48"/>
      <c r="I796" s="103"/>
      <c r="J796" s="48"/>
      <c r="K796" s="75"/>
    </row>
    <row r="797" spans="1:11" x14ac:dyDescent="0.25">
      <c r="A797" s="43">
        <v>780</v>
      </c>
      <c r="B797" s="78"/>
      <c r="C797" s="48"/>
      <c r="D797" s="48"/>
      <c r="E797" s="130" t="str">
        <f t="shared" si="24"/>
        <v/>
      </c>
      <c r="F797" s="130" t="str">
        <f>IF(OR(ISBLANK(B797),ISBLANK(D797))=FALSE,VLOOKUP($B$7&amp;"/"&amp;$J$7,EMT!$A$4:$C$9,3,FALSE),"")</f>
        <v/>
      </c>
      <c r="G797" s="130" t="str">
        <f t="shared" si="25"/>
        <v/>
      </c>
      <c r="H797" s="48"/>
      <c r="I797" s="103"/>
      <c r="J797" s="48"/>
      <c r="K797" s="75"/>
    </row>
    <row r="798" spans="1:11" x14ac:dyDescent="0.25">
      <c r="A798" s="43">
        <v>781</v>
      </c>
      <c r="B798" s="78"/>
      <c r="C798" s="48"/>
      <c r="D798" s="48"/>
      <c r="E798" s="130" t="str">
        <f t="shared" si="24"/>
        <v/>
      </c>
      <c r="F798" s="130" t="str">
        <f>IF(OR(ISBLANK(B798),ISBLANK(D798))=FALSE,VLOOKUP($B$7&amp;"/"&amp;$J$7,EMT!$A$4:$C$9,3,FALSE),"")</f>
        <v/>
      </c>
      <c r="G798" s="130" t="str">
        <f t="shared" si="25"/>
        <v/>
      </c>
      <c r="H798" s="48"/>
      <c r="I798" s="103"/>
      <c r="J798" s="48"/>
      <c r="K798" s="75"/>
    </row>
    <row r="799" spans="1:11" x14ac:dyDescent="0.25">
      <c r="A799" s="43">
        <v>782</v>
      </c>
      <c r="B799" s="78"/>
      <c r="C799" s="48"/>
      <c r="D799" s="48"/>
      <c r="E799" s="130" t="str">
        <f t="shared" si="24"/>
        <v/>
      </c>
      <c r="F799" s="130" t="str">
        <f>IF(OR(ISBLANK(B799),ISBLANK(D799))=FALSE,VLOOKUP($B$7&amp;"/"&amp;$J$7,EMT!$A$4:$C$9,3,FALSE),"")</f>
        <v/>
      </c>
      <c r="G799" s="130" t="str">
        <f t="shared" si="25"/>
        <v/>
      </c>
      <c r="H799" s="48"/>
      <c r="I799" s="103"/>
      <c r="J799" s="48"/>
      <c r="K799" s="75"/>
    </row>
    <row r="800" spans="1:11" x14ac:dyDescent="0.25">
      <c r="A800" s="43">
        <v>783</v>
      </c>
      <c r="B800" s="78"/>
      <c r="C800" s="48"/>
      <c r="D800" s="48"/>
      <c r="E800" s="130" t="str">
        <f t="shared" si="24"/>
        <v/>
      </c>
      <c r="F800" s="130" t="str">
        <f>IF(OR(ISBLANK(B800),ISBLANK(D800))=FALSE,VLOOKUP($B$7&amp;"/"&amp;$J$7,EMT!$A$4:$C$9,3,FALSE),"")</f>
        <v/>
      </c>
      <c r="G800" s="130" t="str">
        <f t="shared" si="25"/>
        <v/>
      </c>
      <c r="H800" s="48"/>
      <c r="I800" s="103"/>
      <c r="J800" s="48"/>
      <c r="K800" s="75"/>
    </row>
    <row r="801" spans="1:11" x14ac:dyDescent="0.25">
      <c r="A801" s="43">
        <v>784</v>
      </c>
      <c r="B801" s="78"/>
      <c r="C801" s="48"/>
      <c r="D801" s="48"/>
      <c r="E801" s="130" t="str">
        <f t="shared" si="24"/>
        <v/>
      </c>
      <c r="F801" s="130" t="str">
        <f>IF(OR(ISBLANK(B801),ISBLANK(D801))=FALSE,VLOOKUP($B$7&amp;"/"&amp;$J$7,EMT!$A$4:$C$9,3,FALSE),"")</f>
        <v/>
      </c>
      <c r="G801" s="130" t="str">
        <f t="shared" si="25"/>
        <v/>
      </c>
      <c r="H801" s="48"/>
      <c r="I801" s="103"/>
      <c r="J801" s="48"/>
      <c r="K801" s="75"/>
    </row>
    <row r="802" spans="1:11" x14ac:dyDescent="0.25">
      <c r="A802" s="43">
        <v>785</v>
      </c>
      <c r="B802" s="78"/>
      <c r="C802" s="48"/>
      <c r="D802" s="48"/>
      <c r="E802" s="130" t="str">
        <f t="shared" si="24"/>
        <v/>
      </c>
      <c r="F802" s="130" t="str">
        <f>IF(OR(ISBLANK(B802),ISBLANK(D802))=FALSE,VLOOKUP($B$7&amp;"/"&amp;$J$7,EMT!$A$4:$C$9,3,FALSE),"")</f>
        <v/>
      </c>
      <c r="G802" s="130" t="str">
        <f t="shared" si="25"/>
        <v/>
      </c>
      <c r="H802" s="48"/>
      <c r="I802" s="103"/>
      <c r="J802" s="48"/>
      <c r="K802" s="75"/>
    </row>
    <row r="803" spans="1:11" x14ac:dyDescent="0.25">
      <c r="A803" s="43">
        <v>786</v>
      </c>
      <c r="B803" s="78"/>
      <c r="C803" s="48"/>
      <c r="D803" s="48"/>
      <c r="E803" s="130" t="str">
        <f t="shared" si="24"/>
        <v/>
      </c>
      <c r="F803" s="130" t="str">
        <f>IF(OR(ISBLANK(B803),ISBLANK(D803))=FALSE,VLOOKUP($B$7&amp;"/"&amp;$J$7,EMT!$A$4:$C$9,3,FALSE),"")</f>
        <v/>
      </c>
      <c r="G803" s="130" t="str">
        <f t="shared" si="25"/>
        <v/>
      </c>
      <c r="H803" s="48"/>
      <c r="I803" s="103"/>
      <c r="J803" s="48"/>
      <c r="K803" s="75"/>
    </row>
    <row r="804" spans="1:11" x14ac:dyDescent="0.25">
      <c r="A804" s="43">
        <v>787</v>
      </c>
      <c r="B804" s="78"/>
      <c r="C804" s="48"/>
      <c r="D804" s="48"/>
      <c r="E804" s="130" t="str">
        <f t="shared" si="24"/>
        <v/>
      </c>
      <c r="F804" s="130" t="str">
        <f>IF(OR(ISBLANK(B804),ISBLANK(D804))=FALSE,VLOOKUP($B$7&amp;"/"&amp;$J$7,EMT!$A$4:$C$9,3,FALSE),"")</f>
        <v/>
      </c>
      <c r="G804" s="130" t="str">
        <f t="shared" si="25"/>
        <v/>
      </c>
      <c r="H804" s="48"/>
      <c r="I804" s="103"/>
      <c r="J804" s="48"/>
      <c r="K804" s="75"/>
    </row>
    <row r="805" spans="1:11" x14ac:dyDescent="0.25">
      <c r="A805" s="43">
        <v>788</v>
      </c>
      <c r="B805" s="78"/>
      <c r="C805" s="48"/>
      <c r="D805" s="48"/>
      <c r="E805" s="130" t="str">
        <f t="shared" si="24"/>
        <v/>
      </c>
      <c r="F805" s="130" t="str">
        <f>IF(OR(ISBLANK(B805),ISBLANK(D805))=FALSE,VLOOKUP($B$7&amp;"/"&amp;$J$7,EMT!$A$4:$C$9,3,FALSE),"")</f>
        <v/>
      </c>
      <c r="G805" s="130" t="str">
        <f t="shared" si="25"/>
        <v/>
      </c>
      <c r="H805" s="48"/>
      <c r="I805" s="103"/>
      <c r="J805" s="48"/>
      <c r="K805" s="75"/>
    </row>
    <row r="806" spans="1:11" x14ac:dyDescent="0.25">
      <c r="A806" s="43">
        <v>789</v>
      </c>
      <c r="B806" s="78"/>
      <c r="C806" s="48"/>
      <c r="D806" s="48"/>
      <c r="E806" s="130" t="str">
        <f t="shared" si="24"/>
        <v/>
      </c>
      <c r="F806" s="130" t="str">
        <f>IF(OR(ISBLANK(B806),ISBLANK(D806))=FALSE,VLOOKUP($B$7&amp;"/"&amp;$J$7,EMT!$A$4:$C$9,3,FALSE),"")</f>
        <v/>
      </c>
      <c r="G806" s="130" t="str">
        <f t="shared" si="25"/>
        <v/>
      </c>
      <c r="H806" s="48"/>
      <c r="I806" s="103"/>
      <c r="J806" s="48"/>
      <c r="K806" s="75"/>
    </row>
    <row r="807" spans="1:11" x14ac:dyDescent="0.25">
      <c r="A807" s="43">
        <v>790</v>
      </c>
      <c r="B807" s="78"/>
      <c r="C807" s="48"/>
      <c r="D807" s="48"/>
      <c r="E807" s="130" t="str">
        <f t="shared" si="24"/>
        <v/>
      </c>
      <c r="F807" s="130" t="str">
        <f>IF(OR(ISBLANK(B807),ISBLANK(D807))=FALSE,VLOOKUP($B$7&amp;"/"&amp;$J$7,EMT!$A$4:$C$9,3,FALSE),"")</f>
        <v/>
      </c>
      <c r="G807" s="130" t="str">
        <f t="shared" si="25"/>
        <v/>
      </c>
      <c r="H807" s="48"/>
      <c r="I807" s="103"/>
      <c r="J807" s="48"/>
      <c r="K807" s="75"/>
    </row>
    <row r="808" spans="1:11" x14ac:dyDescent="0.25">
      <c r="A808" s="43">
        <v>791</v>
      </c>
      <c r="B808" s="78"/>
      <c r="C808" s="48"/>
      <c r="D808" s="48"/>
      <c r="E808" s="130" t="str">
        <f t="shared" si="24"/>
        <v/>
      </c>
      <c r="F808" s="130" t="str">
        <f>IF(OR(ISBLANK(B808),ISBLANK(D808))=FALSE,VLOOKUP($B$7&amp;"/"&amp;$J$7,EMT!$A$4:$C$9,3,FALSE),"")</f>
        <v/>
      </c>
      <c r="G808" s="130" t="str">
        <f t="shared" si="25"/>
        <v/>
      </c>
      <c r="H808" s="48"/>
      <c r="I808" s="103"/>
      <c r="J808" s="48"/>
      <c r="K808" s="75"/>
    </row>
    <row r="809" spans="1:11" x14ac:dyDescent="0.25">
      <c r="A809" s="43">
        <v>792</v>
      </c>
      <c r="B809" s="78"/>
      <c r="C809" s="48"/>
      <c r="D809" s="48"/>
      <c r="E809" s="130" t="str">
        <f t="shared" si="24"/>
        <v/>
      </c>
      <c r="F809" s="130" t="str">
        <f>IF(OR(ISBLANK(B809),ISBLANK(D809))=FALSE,VLOOKUP($B$7&amp;"/"&amp;$J$7,EMT!$A$4:$C$9,3,FALSE),"")</f>
        <v/>
      </c>
      <c r="G809" s="130" t="str">
        <f t="shared" si="25"/>
        <v/>
      </c>
      <c r="H809" s="48"/>
      <c r="I809" s="103"/>
      <c r="J809" s="48"/>
      <c r="K809" s="75"/>
    </row>
    <row r="810" spans="1:11" x14ac:dyDescent="0.25">
      <c r="A810" s="43">
        <v>793</v>
      </c>
      <c r="B810" s="78"/>
      <c r="C810" s="48"/>
      <c r="D810" s="48"/>
      <c r="E810" s="130" t="str">
        <f t="shared" si="24"/>
        <v/>
      </c>
      <c r="F810" s="130" t="str">
        <f>IF(OR(ISBLANK(B810),ISBLANK(D810))=FALSE,VLOOKUP($B$7&amp;"/"&amp;$J$7,EMT!$A$4:$C$9,3,FALSE),"")</f>
        <v/>
      </c>
      <c r="G810" s="130" t="str">
        <f t="shared" si="25"/>
        <v/>
      </c>
      <c r="H810" s="48"/>
      <c r="I810" s="103"/>
      <c r="J810" s="48"/>
      <c r="K810" s="75"/>
    </row>
    <row r="811" spans="1:11" x14ac:dyDescent="0.25">
      <c r="A811" s="43">
        <v>794</v>
      </c>
      <c r="B811" s="78"/>
      <c r="C811" s="48"/>
      <c r="D811" s="48"/>
      <c r="E811" s="130" t="str">
        <f t="shared" si="24"/>
        <v/>
      </c>
      <c r="F811" s="130" t="str">
        <f>IF(OR(ISBLANK(B811),ISBLANK(D811))=FALSE,VLOOKUP($B$7&amp;"/"&amp;$J$7,EMT!$A$4:$C$9,3,FALSE),"")</f>
        <v/>
      </c>
      <c r="G811" s="130" t="str">
        <f t="shared" si="25"/>
        <v/>
      </c>
      <c r="H811" s="48"/>
      <c r="I811" s="103"/>
      <c r="J811" s="48"/>
      <c r="K811" s="75"/>
    </row>
    <row r="812" spans="1:11" x14ac:dyDescent="0.25">
      <c r="A812" s="43">
        <v>795</v>
      </c>
      <c r="B812" s="78"/>
      <c r="C812" s="48"/>
      <c r="D812" s="48"/>
      <c r="E812" s="130" t="str">
        <f t="shared" si="24"/>
        <v/>
      </c>
      <c r="F812" s="130" t="str">
        <f>IF(OR(ISBLANK(B812),ISBLANK(D812))=FALSE,VLOOKUP($B$7&amp;"/"&amp;$J$7,EMT!$A$4:$C$9,3,FALSE),"")</f>
        <v/>
      </c>
      <c r="G812" s="130" t="str">
        <f t="shared" si="25"/>
        <v/>
      </c>
      <c r="H812" s="48"/>
      <c r="I812" s="103"/>
      <c r="J812" s="48"/>
      <c r="K812" s="75"/>
    </row>
    <row r="813" spans="1:11" x14ac:dyDescent="0.25">
      <c r="A813" s="43">
        <v>796</v>
      </c>
      <c r="B813" s="78"/>
      <c r="C813" s="48"/>
      <c r="D813" s="48"/>
      <c r="E813" s="130" t="str">
        <f t="shared" si="24"/>
        <v/>
      </c>
      <c r="F813" s="130" t="str">
        <f>IF(OR(ISBLANK(B813),ISBLANK(D813))=FALSE,VLOOKUP($B$7&amp;"/"&amp;$J$7,EMT!$A$4:$C$9,3,FALSE),"")</f>
        <v/>
      </c>
      <c r="G813" s="130" t="str">
        <f t="shared" si="25"/>
        <v/>
      </c>
      <c r="H813" s="48"/>
      <c r="I813" s="103"/>
      <c r="J813" s="48"/>
      <c r="K813" s="75"/>
    </row>
    <row r="814" spans="1:11" x14ac:dyDescent="0.25">
      <c r="A814" s="43">
        <v>797</v>
      </c>
      <c r="B814" s="78"/>
      <c r="C814" s="48"/>
      <c r="D814" s="48"/>
      <c r="E814" s="130" t="str">
        <f t="shared" si="24"/>
        <v/>
      </c>
      <c r="F814" s="130" t="str">
        <f>IF(OR(ISBLANK(B814),ISBLANK(D814))=FALSE,VLOOKUP($B$7&amp;"/"&amp;$J$7,EMT!$A$4:$C$9,3,FALSE),"")</f>
        <v/>
      </c>
      <c r="G814" s="130" t="str">
        <f t="shared" si="25"/>
        <v/>
      </c>
      <c r="H814" s="48"/>
      <c r="I814" s="103"/>
      <c r="J814" s="48"/>
      <c r="K814" s="75"/>
    </row>
    <row r="815" spans="1:11" x14ac:dyDescent="0.25">
      <c r="A815" s="43">
        <v>798</v>
      </c>
      <c r="B815" s="78"/>
      <c r="C815" s="48"/>
      <c r="D815" s="48"/>
      <c r="E815" s="130" t="str">
        <f t="shared" si="24"/>
        <v/>
      </c>
      <c r="F815" s="130" t="str">
        <f>IF(OR(ISBLANK(B815),ISBLANK(D815))=FALSE,VLOOKUP($B$7&amp;"/"&amp;$J$7,EMT!$A$4:$C$9,3,FALSE),"")</f>
        <v/>
      </c>
      <c r="G815" s="130" t="str">
        <f t="shared" si="25"/>
        <v/>
      </c>
      <c r="H815" s="48"/>
      <c r="I815" s="103"/>
      <c r="J815" s="48"/>
      <c r="K815" s="75"/>
    </row>
    <row r="816" spans="1:11" x14ac:dyDescent="0.25">
      <c r="A816" s="43">
        <v>799</v>
      </c>
      <c r="B816" s="78"/>
      <c r="C816" s="48"/>
      <c r="D816" s="48"/>
      <c r="E816" s="130" t="str">
        <f t="shared" si="24"/>
        <v/>
      </c>
      <c r="F816" s="130" t="str">
        <f>IF(OR(ISBLANK(B816),ISBLANK(D816))=FALSE,VLOOKUP($B$7&amp;"/"&amp;$J$7,EMT!$A$4:$C$9,3,FALSE),"")</f>
        <v/>
      </c>
      <c r="G816" s="130" t="str">
        <f t="shared" si="25"/>
        <v/>
      </c>
      <c r="H816" s="48"/>
      <c r="I816" s="103"/>
      <c r="J816" s="48"/>
      <c r="K816" s="75"/>
    </row>
    <row r="817" spans="1:11" x14ac:dyDescent="0.25">
      <c r="A817" s="43">
        <v>800</v>
      </c>
      <c r="B817" s="78"/>
      <c r="C817" s="48"/>
      <c r="D817" s="48"/>
      <c r="E817" s="130" t="str">
        <f t="shared" si="24"/>
        <v/>
      </c>
      <c r="F817" s="130" t="str">
        <f>IF(OR(ISBLANK(B817),ISBLANK(D817))=FALSE,VLOOKUP($B$7&amp;"/"&amp;$J$7,EMT!$A$4:$C$9,3,FALSE),"")</f>
        <v/>
      </c>
      <c r="G817" s="130" t="str">
        <f t="shared" si="25"/>
        <v/>
      </c>
      <c r="H817" s="48"/>
      <c r="I817" s="103"/>
      <c r="J817" s="48"/>
      <c r="K817" s="75"/>
    </row>
    <row r="818" spans="1:11" x14ac:dyDescent="0.25">
      <c r="A818" s="43">
        <v>801</v>
      </c>
      <c r="B818" s="78"/>
      <c r="C818" s="48"/>
      <c r="D818" s="48"/>
      <c r="E818" s="130" t="str">
        <f t="shared" si="24"/>
        <v/>
      </c>
      <c r="F818" s="130" t="str">
        <f>IF(OR(ISBLANK(B818),ISBLANK(D818))=FALSE,VLOOKUP($B$7&amp;"/"&amp;$J$7,EMT!$A$4:$C$9,3,FALSE),"")</f>
        <v/>
      </c>
      <c r="G818" s="130" t="str">
        <f t="shared" si="25"/>
        <v/>
      </c>
      <c r="H818" s="48"/>
      <c r="I818" s="103"/>
      <c r="J818" s="48"/>
      <c r="K818" s="75"/>
    </row>
    <row r="819" spans="1:11" x14ac:dyDescent="0.25">
      <c r="A819" s="43">
        <v>802</v>
      </c>
      <c r="B819" s="78"/>
      <c r="C819" s="48"/>
      <c r="D819" s="48"/>
      <c r="E819" s="130" t="str">
        <f t="shared" si="24"/>
        <v/>
      </c>
      <c r="F819" s="130" t="str">
        <f>IF(OR(ISBLANK(B819),ISBLANK(D819))=FALSE,VLOOKUP($B$7&amp;"/"&amp;$J$7,EMT!$A$4:$C$9,3,FALSE),"")</f>
        <v/>
      </c>
      <c r="G819" s="130" t="str">
        <f t="shared" si="25"/>
        <v/>
      </c>
      <c r="H819" s="48"/>
      <c r="I819" s="103"/>
      <c r="J819" s="48"/>
      <c r="K819" s="75"/>
    </row>
    <row r="820" spans="1:11" x14ac:dyDescent="0.25">
      <c r="A820" s="43">
        <v>803</v>
      </c>
      <c r="B820" s="78"/>
      <c r="C820" s="48"/>
      <c r="D820" s="48"/>
      <c r="E820" s="130" t="str">
        <f t="shared" si="24"/>
        <v/>
      </c>
      <c r="F820" s="130" t="str">
        <f>IF(OR(ISBLANK(B820),ISBLANK(D820))=FALSE,VLOOKUP($B$7&amp;"/"&amp;$J$7,EMT!$A$4:$C$9,3,FALSE),"")</f>
        <v/>
      </c>
      <c r="G820" s="130" t="str">
        <f t="shared" si="25"/>
        <v/>
      </c>
      <c r="H820" s="48"/>
      <c r="I820" s="103"/>
      <c r="J820" s="48"/>
      <c r="K820" s="75"/>
    </row>
    <row r="821" spans="1:11" x14ac:dyDescent="0.25">
      <c r="A821" s="43">
        <v>804</v>
      </c>
      <c r="B821" s="78"/>
      <c r="C821" s="48"/>
      <c r="D821" s="48"/>
      <c r="E821" s="130" t="str">
        <f t="shared" si="24"/>
        <v/>
      </c>
      <c r="F821" s="130" t="str">
        <f>IF(OR(ISBLANK(B821),ISBLANK(D821))=FALSE,VLOOKUP($B$7&amp;"/"&amp;$J$7,EMT!$A$4:$C$9,3,FALSE),"")</f>
        <v/>
      </c>
      <c r="G821" s="130" t="str">
        <f t="shared" si="25"/>
        <v/>
      </c>
      <c r="H821" s="48"/>
      <c r="I821" s="103"/>
      <c r="J821" s="48"/>
      <c r="K821" s="75"/>
    </row>
    <row r="822" spans="1:11" x14ac:dyDescent="0.25">
      <c r="A822" s="43">
        <v>805</v>
      </c>
      <c r="B822" s="78"/>
      <c r="C822" s="48"/>
      <c r="D822" s="48"/>
      <c r="E822" s="130" t="str">
        <f t="shared" si="24"/>
        <v/>
      </c>
      <c r="F822" s="130" t="str">
        <f>IF(OR(ISBLANK(B822),ISBLANK(D822))=FALSE,VLOOKUP($B$7&amp;"/"&amp;$J$7,EMT!$A$4:$C$9,3,FALSE),"")</f>
        <v/>
      </c>
      <c r="G822" s="130" t="str">
        <f t="shared" si="25"/>
        <v/>
      </c>
      <c r="H822" s="48"/>
      <c r="I822" s="103"/>
      <c r="J822" s="48"/>
      <c r="K822" s="75"/>
    </row>
    <row r="823" spans="1:11" x14ac:dyDescent="0.25">
      <c r="A823" s="43">
        <v>806</v>
      </c>
      <c r="B823" s="78"/>
      <c r="C823" s="48"/>
      <c r="D823" s="48"/>
      <c r="E823" s="130" t="str">
        <f t="shared" si="24"/>
        <v/>
      </c>
      <c r="F823" s="130" t="str">
        <f>IF(OR(ISBLANK(B823),ISBLANK(D823))=FALSE,VLOOKUP($B$7&amp;"/"&amp;$J$7,EMT!$A$4:$C$9,3,FALSE),"")</f>
        <v/>
      </c>
      <c r="G823" s="130" t="str">
        <f t="shared" si="25"/>
        <v/>
      </c>
      <c r="H823" s="48"/>
      <c r="I823" s="103"/>
      <c r="J823" s="48"/>
      <c r="K823" s="75"/>
    </row>
    <row r="824" spans="1:11" x14ac:dyDescent="0.25">
      <c r="A824" s="43">
        <v>807</v>
      </c>
      <c r="B824" s="78"/>
      <c r="C824" s="48"/>
      <c r="D824" s="48"/>
      <c r="E824" s="130" t="str">
        <f t="shared" si="24"/>
        <v/>
      </c>
      <c r="F824" s="130" t="str">
        <f>IF(OR(ISBLANK(B824),ISBLANK(D824))=FALSE,VLOOKUP($B$7&amp;"/"&amp;$J$7,EMT!$A$4:$C$9,3,FALSE),"")</f>
        <v/>
      </c>
      <c r="G824" s="130" t="str">
        <f t="shared" si="25"/>
        <v/>
      </c>
      <c r="H824" s="48"/>
      <c r="I824" s="103"/>
      <c r="J824" s="48"/>
      <c r="K824" s="75"/>
    </row>
    <row r="825" spans="1:11" x14ac:dyDescent="0.25">
      <c r="A825" s="43">
        <v>808</v>
      </c>
      <c r="B825" s="78"/>
      <c r="C825" s="48"/>
      <c r="D825" s="48"/>
      <c r="E825" s="130" t="str">
        <f t="shared" si="24"/>
        <v/>
      </c>
      <c r="F825" s="130" t="str">
        <f>IF(OR(ISBLANK(B825),ISBLANK(D825))=FALSE,VLOOKUP($B$7&amp;"/"&amp;$J$7,EMT!$A$4:$C$9,3,FALSE),"")</f>
        <v/>
      </c>
      <c r="G825" s="130" t="str">
        <f t="shared" si="25"/>
        <v/>
      </c>
      <c r="H825" s="48"/>
      <c r="I825" s="103"/>
      <c r="J825" s="48"/>
      <c r="K825" s="75"/>
    </row>
    <row r="826" spans="1:11" x14ac:dyDescent="0.25">
      <c r="A826" s="43">
        <v>809</v>
      </c>
      <c r="B826" s="78"/>
      <c r="C826" s="48"/>
      <c r="D826" s="48"/>
      <c r="E826" s="130" t="str">
        <f t="shared" si="24"/>
        <v/>
      </c>
      <c r="F826" s="130" t="str">
        <f>IF(OR(ISBLANK(B826),ISBLANK(D826))=FALSE,VLOOKUP($B$7&amp;"/"&amp;$J$7,EMT!$A$4:$C$9,3,FALSE),"")</f>
        <v/>
      </c>
      <c r="G826" s="130" t="str">
        <f t="shared" si="25"/>
        <v/>
      </c>
      <c r="H826" s="48"/>
      <c r="I826" s="103"/>
      <c r="J826" s="48"/>
      <c r="K826" s="75"/>
    </row>
    <row r="827" spans="1:11" x14ac:dyDescent="0.25">
      <c r="A827" s="43">
        <v>810</v>
      </c>
      <c r="B827" s="78"/>
      <c r="C827" s="48"/>
      <c r="D827" s="48"/>
      <c r="E827" s="130" t="str">
        <f t="shared" si="24"/>
        <v/>
      </c>
      <c r="F827" s="130" t="str">
        <f>IF(OR(ISBLANK(B827),ISBLANK(D827))=FALSE,VLOOKUP($B$7&amp;"/"&amp;$J$7,EMT!$A$4:$C$9,3,FALSE),"")</f>
        <v/>
      </c>
      <c r="G827" s="130" t="str">
        <f t="shared" si="25"/>
        <v/>
      </c>
      <c r="H827" s="48"/>
      <c r="I827" s="103"/>
      <c r="J827" s="48"/>
      <c r="K827" s="75"/>
    </row>
    <row r="828" spans="1:11" x14ac:dyDescent="0.25">
      <c r="A828" s="43">
        <v>811</v>
      </c>
      <c r="B828" s="78"/>
      <c r="C828" s="48"/>
      <c r="D828" s="48"/>
      <c r="E828" s="130" t="str">
        <f t="shared" si="24"/>
        <v/>
      </c>
      <c r="F828" s="130" t="str">
        <f>IF(OR(ISBLANK(B828),ISBLANK(D828))=FALSE,VLOOKUP($B$7&amp;"/"&amp;$J$7,EMT!$A$4:$C$9,3,FALSE),"")</f>
        <v/>
      </c>
      <c r="G828" s="130" t="str">
        <f t="shared" si="25"/>
        <v/>
      </c>
      <c r="H828" s="48"/>
      <c r="I828" s="103"/>
      <c r="J828" s="48"/>
      <c r="K828" s="75"/>
    </row>
    <row r="829" spans="1:11" x14ac:dyDescent="0.25">
      <c r="A829" s="43">
        <v>812</v>
      </c>
      <c r="B829" s="78"/>
      <c r="C829" s="48"/>
      <c r="D829" s="48"/>
      <c r="E829" s="130" t="str">
        <f t="shared" si="24"/>
        <v/>
      </c>
      <c r="F829" s="130" t="str">
        <f>IF(OR(ISBLANK(B829),ISBLANK(D829))=FALSE,VLOOKUP($B$7&amp;"/"&amp;$J$7,EMT!$A$4:$C$9,3,FALSE),"")</f>
        <v/>
      </c>
      <c r="G829" s="130" t="str">
        <f t="shared" si="25"/>
        <v/>
      </c>
      <c r="H829" s="48"/>
      <c r="I829" s="103"/>
      <c r="J829" s="48"/>
      <c r="K829" s="75"/>
    </row>
    <row r="830" spans="1:11" x14ac:dyDescent="0.25">
      <c r="A830" s="43">
        <v>813</v>
      </c>
      <c r="B830" s="78"/>
      <c r="C830" s="48"/>
      <c r="D830" s="48"/>
      <c r="E830" s="130" t="str">
        <f t="shared" si="24"/>
        <v/>
      </c>
      <c r="F830" s="130" t="str">
        <f>IF(OR(ISBLANK(B830),ISBLANK(D830))=FALSE,VLOOKUP($B$7&amp;"/"&amp;$J$7,EMT!$A$4:$C$9,3,FALSE),"")</f>
        <v/>
      </c>
      <c r="G830" s="130" t="str">
        <f t="shared" si="25"/>
        <v/>
      </c>
      <c r="H830" s="48"/>
      <c r="I830" s="103"/>
      <c r="J830" s="48"/>
      <c r="K830" s="75"/>
    </row>
    <row r="831" spans="1:11" x14ac:dyDescent="0.25">
      <c r="A831" s="43">
        <v>814</v>
      </c>
      <c r="B831" s="78"/>
      <c r="C831" s="48"/>
      <c r="D831" s="48"/>
      <c r="E831" s="130" t="str">
        <f t="shared" si="24"/>
        <v/>
      </c>
      <c r="F831" s="130" t="str">
        <f>IF(OR(ISBLANK(B831),ISBLANK(D831))=FALSE,VLOOKUP($B$7&amp;"/"&amp;$J$7,EMT!$A$4:$C$9,3,FALSE),"")</f>
        <v/>
      </c>
      <c r="G831" s="130" t="str">
        <f t="shared" si="25"/>
        <v/>
      </c>
      <c r="H831" s="48"/>
      <c r="I831" s="103"/>
      <c r="J831" s="48"/>
      <c r="K831" s="75"/>
    </row>
    <row r="832" spans="1:11" x14ac:dyDescent="0.25">
      <c r="A832" s="43">
        <v>815</v>
      </c>
      <c r="B832" s="78"/>
      <c r="C832" s="48"/>
      <c r="D832" s="48"/>
      <c r="E832" s="130" t="str">
        <f t="shared" si="24"/>
        <v/>
      </c>
      <c r="F832" s="130" t="str">
        <f>IF(OR(ISBLANK(B832),ISBLANK(D832))=FALSE,VLOOKUP($B$7&amp;"/"&amp;$J$7,EMT!$A$4:$C$9,3,FALSE),"")</f>
        <v/>
      </c>
      <c r="G832" s="130" t="str">
        <f t="shared" si="25"/>
        <v/>
      </c>
      <c r="H832" s="48"/>
      <c r="I832" s="103"/>
      <c r="J832" s="48"/>
      <c r="K832" s="75"/>
    </row>
    <row r="833" spans="1:11" x14ac:dyDescent="0.25">
      <c r="A833" s="43">
        <v>816</v>
      </c>
      <c r="B833" s="78"/>
      <c r="C833" s="48"/>
      <c r="D833" s="48"/>
      <c r="E833" s="130" t="str">
        <f t="shared" si="24"/>
        <v/>
      </c>
      <c r="F833" s="130" t="str">
        <f>IF(OR(ISBLANK(B833),ISBLANK(D833))=FALSE,VLOOKUP($B$7&amp;"/"&amp;$J$7,EMT!$A$4:$C$9,3,FALSE),"")</f>
        <v/>
      </c>
      <c r="G833" s="130" t="str">
        <f t="shared" si="25"/>
        <v/>
      </c>
      <c r="H833" s="48"/>
      <c r="I833" s="103"/>
      <c r="J833" s="48"/>
      <c r="K833" s="75"/>
    </row>
    <row r="834" spans="1:11" x14ac:dyDescent="0.25">
      <c r="A834" s="43">
        <v>817</v>
      </c>
      <c r="B834" s="78"/>
      <c r="C834" s="48"/>
      <c r="D834" s="48"/>
      <c r="E834" s="130" t="str">
        <f t="shared" si="24"/>
        <v/>
      </c>
      <c r="F834" s="130" t="str">
        <f>IF(OR(ISBLANK(B834),ISBLANK(D834))=FALSE,VLOOKUP($B$7&amp;"/"&amp;$J$7,EMT!$A$4:$C$9,3,FALSE),"")</f>
        <v/>
      </c>
      <c r="G834" s="130" t="str">
        <f t="shared" si="25"/>
        <v/>
      </c>
      <c r="H834" s="48"/>
      <c r="I834" s="103"/>
      <c r="J834" s="48"/>
      <c r="K834" s="75"/>
    </row>
    <row r="835" spans="1:11" x14ac:dyDescent="0.25">
      <c r="A835" s="43">
        <v>818</v>
      </c>
      <c r="B835" s="78"/>
      <c r="C835" s="48"/>
      <c r="D835" s="48"/>
      <c r="E835" s="130" t="str">
        <f t="shared" si="24"/>
        <v/>
      </c>
      <c r="F835" s="130" t="str">
        <f>IF(OR(ISBLANK(B835),ISBLANK(D835))=FALSE,VLOOKUP($B$7&amp;"/"&amp;$J$7,EMT!$A$4:$C$9,3,FALSE),"")</f>
        <v/>
      </c>
      <c r="G835" s="130" t="str">
        <f t="shared" si="25"/>
        <v/>
      </c>
      <c r="H835" s="48"/>
      <c r="I835" s="103"/>
      <c r="J835" s="48"/>
      <c r="K835" s="75"/>
    </row>
    <row r="836" spans="1:11" x14ac:dyDescent="0.25">
      <c r="A836" s="43">
        <v>819</v>
      </c>
      <c r="B836" s="78"/>
      <c r="C836" s="48"/>
      <c r="D836" s="48"/>
      <c r="E836" s="130" t="str">
        <f t="shared" si="24"/>
        <v/>
      </c>
      <c r="F836" s="130" t="str">
        <f>IF(OR(ISBLANK(B836),ISBLANK(D836))=FALSE,VLOOKUP($B$7&amp;"/"&amp;$J$7,EMT!$A$4:$C$9,3,FALSE),"")</f>
        <v/>
      </c>
      <c r="G836" s="130" t="str">
        <f t="shared" si="25"/>
        <v/>
      </c>
      <c r="H836" s="48"/>
      <c r="I836" s="103"/>
      <c r="J836" s="48"/>
      <c r="K836" s="75"/>
    </row>
    <row r="837" spans="1:11" x14ac:dyDescent="0.25">
      <c r="A837" s="43">
        <v>820</v>
      </c>
      <c r="B837" s="78"/>
      <c r="C837" s="48"/>
      <c r="D837" s="48"/>
      <c r="E837" s="130" t="str">
        <f t="shared" si="24"/>
        <v/>
      </c>
      <c r="F837" s="130" t="str">
        <f>IF(OR(ISBLANK(B837),ISBLANK(D837))=FALSE,VLOOKUP($B$7&amp;"/"&amp;$J$7,EMT!$A$4:$C$9,3,FALSE),"")</f>
        <v/>
      </c>
      <c r="G837" s="130" t="str">
        <f t="shared" si="25"/>
        <v/>
      </c>
      <c r="H837" s="48"/>
      <c r="I837" s="103"/>
      <c r="J837" s="48"/>
      <c r="K837" s="75"/>
    </row>
    <row r="838" spans="1:11" x14ac:dyDescent="0.25">
      <c r="A838" s="43">
        <v>821</v>
      </c>
      <c r="B838" s="78"/>
      <c r="C838" s="48"/>
      <c r="D838" s="48"/>
      <c r="E838" s="130" t="str">
        <f t="shared" si="24"/>
        <v/>
      </c>
      <c r="F838" s="130" t="str">
        <f>IF(OR(ISBLANK(B838),ISBLANK(D838))=FALSE,VLOOKUP($B$7&amp;"/"&amp;$J$7,EMT!$A$4:$C$9,3,FALSE),"")</f>
        <v/>
      </c>
      <c r="G838" s="130" t="str">
        <f t="shared" si="25"/>
        <v/>
      </c>
      <c r="H838" s="48"/>
      <c r="I838" s="103"/>
      <c r="J838" s="48"/>
      <c r="K838" s="75"/>
    </row>
    <row r="839" spans="1:11" x14ac:dyDescent="0.25">
      <c r="A839" s="43">
        <v>822</v>
      </c>
      <c r="B839" s="78"/>
      <c r="C839" s="48"/>
      <c r="D839" s="48"/>
      <c r="E839" s="130" t="str">
        <f t="shared" si="24"/>
        <v/>
      </c>
      <c r="F839" s="130" t="str">
        <f>IF(OR(ISBLANK(B839),ISBLANK(D839))=FALSE,VLOOKUP($B$7&amp;"/"&amp;$J$7,EMT!$A$4:$C$9,3,FALSE),"")</f>
        <v/>
      </c>
      <c r="G839" s="130" t="str">
        <f t="shared" si="25"/>
        <v/>
      </c>
      <c r="H839" s="48"/>
      <c r="I839" s="103"/>
      <c r="J839" s="48"/>
      <c r="K839" s="75"/>
    </row>
    <row r="840" spans="1:11" x14ac:dyDescent="0.25">
      <c r="A840" s="43">
        <v>823</v>
      </c>
      <c r="B840" s="78"/>
      <c r="C840" s="48"/>
      <c r="D840" s="48"/>
      <c r="E840" s="130" t="str">
        <f t="shared" si="24"/>
        <v/>
      </c>
      <c r="F840" s="130" t="str">
        <f>IF(OR(ISBLANK(B840),ISBLANK(D840))=FALSE,VLOOKUP($B$7&amp;"/"&amp;$J$7,EMT!$A$4:$C$9,3,FALSE),"")</f>
        <v/>
      </c>
      <c r="G840" s="130" t="str">
        <f t="shared" si="25"/>
        <v/>
      </c>
      <c r="H840" s="48"/>
      <c r="I840" s="103"/>
      <c r="J840" s="48"/>
      <c r="K840" s="75"/>
    </row>
    <row r="841" spans="1:11" x14ac:dyDescent="0.25">
      <c r="A841" s="43">
        <v>824</v>
      </c>
      <c r="B841" s="78"/>
      <c r="C841" s="48"/>
      <c r="D841" s="48"/>
      <c r="E841" s="130" t="str">
        <f t="shared" si="24"/>
        <v/>
      </c>
      <c r="F841" s="130" t="str">
        <f>IF(OR(ISBLANK(B841),ISBLANK(D841))=FALSE,VLOOKUP($B$7&amp;"/"&amp;$J$7,EMT!$A$4:$C$9,3,FALSE),"")</f>
        <v/>
      </c>
      <c r="G841" s="130" t="str">
        <f t="shared" si="25"/>
        <v/>
      </c>
      <c r="H841" s="48"/>
      <c r="I841" s="103"/>
      <c r="J841" s="48"/>
      <c r="K841" s="75"/>
    </row>
    <row r="842" spans="1:11" x14ac:dyDescent="0.25">
      <c r="A842" s="43">
        <v>825</v>
      </c>
      <c r="B842" s="78"/>
      <c r="C842" s="48"/>
      <c r="D842" s="48"/>
      <c r="E842" s="130" t="str">
        <f t="shared" si="24"/>
        <v/>
      </c>
      <c r="F842" s="130" t="str">
        <f>IF(OR(ISBLANK(B842),ISBLANK(D842))=FALSE,VLOOKUP($B$7&amp;"/"&amp;$J$7,EMT!$A$4:$C$9,3,FALSE),"")</f>
        <v/>
      </c>
      <c r="G842" s="130" t="str">
        <f t="shared" si="25"/>
        <v/>
      </c>
      <c r="H842" s="48"/>
      <c r="I842" s="103"/>
      <c r="J842" s="48"/>
      <c r="K842" s="75"/>
    </row>
    <row r="843" spans="1:11" x14ac:dyDescent="0.25">
      <c r="A843" s="43">
        <v>826</v>
      </c>
      <c r="B843" s="78"/>
      <c r="C843" s="48"/>
      <c r="D843" s="48"/>
      <c r="E843" s="130" t="str">
        <f t="shared" si="24"/>
        <v/>
      </c>
      <c r="F843" s="130" t="str">
        <f>IF(OR(ISBLANK(B843),ISBLANK(D843))=FALSE,VLOOKUP($B$7&amp;"/"&amp;$J$7,EMT!$A$4:$C$9,3,FALSE),"")</f>
        <v/>
      </c>
      <c r="G843" s="130" t="str">
        <f t="shared" si="25"/>
        <v/>
      </c>
      <c r="H843" s="48"/>
      <c r="I843" s="103"/>
      <c r="J843" s="48"/>
      <c r="K843" s="75"/>
    </row>
    <row r="844" spans="1:11" x14ac:dyDescent="0.25">
      <c r="A844" s="43">
        <v>827</v>
      </c>
      <c r="B844" s="78"/>
      <c r="C844" s="48"/>
      <c r="D844" s="48"/>
      <c r="E844" s="130" t="str">
        <f t="shared" si="24"/>
        <v/>
      </c>
      <c r="F844" s="130" t="str">
        <f>IF(OR(ISBLANK(B844),ISBLANK(D844))=FALSE,VLOOKUP($B$7&amp;"/"&amp;$J$7,EMT!$A$4:$C$9,3,FALSE),"")</f>
        <v/>
      </c>
      <c r="G844" s="130" t="str">
        <f t="shared" si="25"/>
        <v/>
      </c>
      <c r="H844" s="48"/>
      <c r="I844" s="103"/>
      <c r="J844" s="48"/>
      <c r="K844" s="75"/>
    </row>
    <row r="845" spans="1:11" x14ac:dyDescent="0.25">
      <c r="A845" s="43">
        <v>828</v>
      </c>
      <c r="B845" s="78"/>
      <c r="C845" s="48"/>
      <c r="D845" s="48"/>
      <c r="E845" s="130" t="str">
        <f t="shared" si="24"/>
        <v/>
      </c>
      <c r="F845" s="130" t="str">
        <f>IF(OR(ISBLANK(B845),ISBLANK(D845))=FALSE,VLOOKUP($B$7&amp;"/"&amp;$J$7,EMT!$A$4:$C$9,3,FALSE),"")</f>
        <v/>
      </c>
      <c r="G845" s="130" t="str">
        <f t="shared" si="25"/>
        <v/>
      </c>
      <c r="H845" s="48"/>
      <c r="I845" s="103"/>
      <c r="J845" s="48"/>
      <c r="K845" s="75"/>
    </row>
    <row r="846" spans="1:11" x14ac:dyDescent="0.25">
      <c r="A846" s="43">
        <v>829</v>
      </c>
      <c r="B846" s="78"/>
      <c r="C846" s="48"/>
      <c r="D846" s="48"/>
      <c r="E846" s="130" t="str">
        <f t="shared" si="24"/>
        <v/>
      </c>
      <c r="F846" s="130" t="str">
        <f>IF(OR(ISBLANK(B846),ISBLANK(D846))=FALSE,VLOOKUP($B$7&amp;"/"&amp;$J$7,EMT!$A$4:$C$9,3,FALSE),"")</f>
        <v/>
      </c>
      <c r="G846" s="130" t="str">
        <f t="shared" si="25"/>
        <v/>
      </c>
      <c r="H846" s="48"/>
      <c r="I846" s="103"/>
      <c r="J846" s="48"/>
      <c r="K846" s="75"/>
    </row>
    <row r="847" spans="1:11" x14ac:dyDescent="0.25">
      <c r="A847" s="43">
        <v>830</v>
      </c>
      <c r="B847" s="78"/>
      <c r="C847" s="48"/>
      <c r="D847" s="48"/>
      <c r="E847" s="130" t="str">
        <f t="shared" si="24"/>
        <v/>
      </c>
      <c r="F847" s="130" t="str">
        <f>IF(OR(ISBLANK(B847),ISBLANK(D847))=FALSE,VLOOKUP($B$7&amp;"/"&amp;$J$7,EMT!$A$4:$C$9,3,FALSE),"")</f>
        <v/>
      </c>
      <c r="G847" s="130" t="str">
        <f t="shared" si="25"/>
        <v/>
      </c>
      <c r="H847" s="48"/>
      <c r="I847" s="103"/>
      <c r="J847" s="48"/>
      <c r="K847" s="75"/>
    </row>
    <row r="848" spans="1:11" x14ac:dyDescent="0.25">
      <c r="A848" s="43">
        <v>831</v>
      </c>
      <c r="B848" s="78"/>
      <c r="C848" s="48"/>
      <c r="D848" s="48"/>
      <c r="E848" s="130" t="str">
        <f t="shared" si="24"/>
        <v/>
      </c>
      <c r="F848" s="130" t="str">
        <f>IF(OR(ISBLANK(B848),ISBLANK(D848))=FALSE,VLOOKUP($B$7&amp;"/"&amp;$J$7,EMT!$A$4:$C$9,3,FALSE),"")</f>
        <v/>
      </c>
      <c r="G848" s="130" t="str">
        <f t="shared" si="25"/>
        <v/>
      </c>
      <c r="H848" s="48"/>
      <c r="I848" s="103"/>
      <c r="J848" s="48"/>
      <c r="K848" s="75"/>
    </row>
    <row r="849" spans="1:11" x14ac:dyDescent="0.25">
      <c r="A849" s="43">
        <v>832</v>
      </c>
      <c r="B849" s="78"/>
      <c r="C849" s="48"/>
      <c r="D849" s="48"/>
      <c r="E849" s="130" t="str">
        <f t="shared" si="24"/>
        <v/>
      </c>
      <c r="F849" s="130" t="str">
        <f>IF(OR(ISBLANK(B849),ISBLANK(D849))=FALSE,VLOOKUP($B$7&amp;"/"&amp;$J$7,EMT!$A$4:$C$9,3,FALSE),"")</f>
        <v/>
      </c>
      <c r="G849" s="130" t="str">
        <f t="shared" si="25"/>
        <v/>
      </c>
      <c r="H849" s="48"/>
      <c r="I849" s="103"/>
      <c r="J849" s="48"/>
      <c r="K849" s="75"/>
    </row>
    <row r="850" spans="1:11" x14ac:dyDescent="0.25">
      <c r="A850" s="43">
        <v>833</v>
      </c>
      <c r="B850" s="78"/>
      <c r="C850" s="48"/>
      <c r="D850" s="48"/>
      <c r="E850" s="130" t="str">
        <f t="shared" ref="E850:E913" si="26">IF(OR(ISBLANK(B850),ISBLANK(C850),ISBLANK(D850)) = FALSE,D850-$J$7,"")</f>
        <v/>
      </c>
      <c r="F850" s="130" t="str">
        <f>IF(OR(ISBLANK(B850),ISBLANK(D850))=FALSE,VLOOKUP($B$7&amp;"/"&amp;$J$7,EMT!$A$4:$C$9,3,FALSE),"")</f>
        <v/>
      </c>
      <c r="G850" s="130" t="str">
        <f t="shared" si="25"/>
        <v/>
      </c>
      <c r="H850" s="48"/>
      <c r="I850" s="103"/>
      <c r="J850" s="48"/>
      <c r="K850" s="75"/>
    </row>
    <row r="851" spans="1:11" x14ac:dyDescent="0.25">
      <c r="A851" s="43">
        <v>834</v>
      </c>
      <c r="B851" s="78"/>
      <c r="C851" s="48"/>
      <c r="D851" s="48"/>
      <c r="E851" s="130" t="str">
        <f t="shared" si="26"/>
        <v/>
      </c>
      <c r="F851" s="130" t="str">
        <f>IF(OR(ISBLANK(B851),ISBLANK(D851))=FALSE,VLOOKUP($B$7&amp;"/"&amp;$J$7,EMT!$A$4:$C$9,3,FALSE),"")</f>
        <v/>
      </c>
      <c r="G851" s="130" t="str">
        <f t="shared" ref="G851:G914" si="27">IF(F851="","",-F851)</f>
        <v/>
      </c>
      <c r="H851" s="48"/>
      <c r="I851" s="103"/>
      <c r="J851" s="48"/>
      <c r="K851" s="75"/>
    </row>
    <row r="852" spans="1:11" x14ac:dyDescent="0.25">
      <c r="A852" s="43">
        <v>835</v>
      </c>
      <c r="B852" s="78"/>
      <c r="C852" s="48"/>
      <c r="D852" s="48"/>
      <c r="E852" s="130" t="str">
        <f t="shared" si="26"/>
        <v/>
      </c>
      <c r="F852" s="130" t="str">
        <f>IF(OR(ISBLANK(B852),ISBLANK(D852))=FALSE,VLOOKUP($B$7&amp;"/"&amp;$J$7,EMT!$A$4:$C$9,3,FALSE),"")</f>
        <v/>
      </c>
      <c r="G852" s="130" t="str">
        <f t="shared" si="27"/>
        <v/>
      </c>
      <c r="H852" s="48"/>
      <c r="I852" s="103"/>
      <c r="J852" s="48"/>
      <c r="K852" s="75"/>
    </row>
    <row r="853" spans="1:11" x14ac:dyDescent="0.25">
      <c r="A853" s="43">
        <v>836</v>
      </c>
      <c r="B853" s="78"/>
      <c r="C853" s="48"/>
      <c r="D853" s="48"/>
      <c r="E853" s="130" t="str">
        <f t="shared" si="26"/>
        <v/>
      </c>
      <c r="F853" s="130" t="str">
        <f>IF(OR(ISBLANK(B853),ISBLANK(D853))=FALSE,VLOOKUP($B$7&amp;"/"&amp;$J$7,EMT!$A$4:$C$9,3,FALSE),"")</f>
        <v/>
      </c>
      <c r="G853" s="130" t="str">
        <f t="shared" si="27"/>
        <v/>
      </c>
      <c r="H853" s="48"/>
      <c r="I853" s="103"/>
      <c r="J853" s="48"/>
      <c r="K853" s="75"/>
    </row>
    <row r="854" spans="1:11" x14ac:dyDescent="0.25">
      <c r="A854" s="43">
        <v>837</v>
      </c>
      <c r="B854" s="78"/>
      <c r="C854" s="48"/>
      <c r="D854" s="48"/>
      <c r="E854" s="130" t="str">
        <f t="shared" si="26"/>
        <v/>
      </c>
      <c r="F854" s="130" t="str">
        <f>IF(OR(ISBLANK(B854),ISBLANK(D854))=FALSE,VLOOKUP($B$7&amp;"/"&amp;$J$7,EMT!$A$4:$C$9,3,FALSE),"")</f>
        <v/>
      </c>
      <c r="G854" s="130" t="str">
        <f t="shared" si="27"/>
        <v/>
      </c>
      <c r="H854" s="48"/>
      <c r="I854" s="103"/>
      <c r="J854" s="48"/>
      <c r="K854" s="75"/>
    </row>
    <row r="855" spans="1:11" x14ac:dyDescent="0.25">
      <c r="A855" s="43">
        <v>838</v>
      </c>
      <c r="B855" s="78"/>
      <c r="C855" s="48"/>
      <c r="D855" s="48"/>
      <c r="E855" s="130" t="str">
        <f t="shared" si="26"/>
        <v/>
      </c>
      <c r="F855" s="130" t="str">
        <f>IF(OR(ISBLANK(B855),ISBLANK(D855))=FALSE,VLOOKUP($B$7&amp;"/"&amp;$J$7,EMT!$A$4:$C$9,3,FALSE),"")</f>
        <v/>
      </c>
      <c r="G855" s="130" t="str">
        <f t="shared" si="27"/>
        <v/>
      </c>
      <c r="H855" s="48"/>
      <c r="I855" s="103"/>
      <c r="J855" s="48"/>
      <c r="K855" s="75"/>
    </row>
    <row r="856" spans="1:11" x14ac:dyDescent="0.25">
      <c r="A856" s="43">
        <v>839</v>
      </c>
      <c r="B856" s="78"/>
      <c r="C856" s="48"/>
      <c r="D856" s="48"/>
      <c r="E856" s="130" t="str">
        <f t="shared" si="26"/>
        <v/>
      </c>
      <c r="F856" s="130" t="str">
        <f>IF(OR(ISBLANK(B856),ISBLANK(D856))=FALSE,VLOOKUP($B$7&amp;"/"&amp;$J$7,EMT!$A$4:$C$9,3,FALSE),"")</f>
        <v/>
      </c>
      <c r="G856" s="130" t="str">
        <f t="shared" si="27"/>
        <v/>
      </c>
      <c r="H856" s="48"/>
      <c r="I856" s="103"/>
      <c r="J856" s="48"/>
      <c r="K856" s="75"/>
    </row>
    <row r="857" spans="1:11" x14ac:dyDescent="0.25">
      <c r="A857" s="43">
        <v>840</v>
      </c>
      <c r="B857" s="78"/>
      <c r="C857" s="48"/>
      <c r="D857" s="48"/>
      <c r="E857" s="130" t="str">
        <f t="shared" si="26"/>
        <v/>
      </c>
      <c r="F857" s="130" t="str">
        <f>IF(OR(ISBLANK(B857),ISBLANK(D857))=FALSE,VLOOKUP($B$7&amp;"/"&amp;$J$7,EMT!$A$4:$C$9,3,FALSE),"")</f>
        <v/>
      </c>
      <c r="G857" s="130" t="str">
        <f t="shared" si="27"/>
        <v/>
      </c>
      <c r="H857" s="48"/>
      <c r="I857" s="103"/>
      <c r="J857" s="48"/>
      <c r="K857" s="75"/>
    </row>
    <row r="858" spans="1:11" x14ac:dyDescent="0.25">
      <c r="A858" s="43">
        <v>841</v>
      </c>
      <c r="B858" s="78"/>
      <c r="C858" s="48"/>
      <c r="D858" s="48"/>
      <c r="E858" s="130" t="str">
        <f t="shared" si="26"/>
        <v/>
      </c>
      <c r="F858" s="130" t="str">
        <f>IF(OR(ISBLANK(B858),ISBLANK(D858))=FALSE,VLOOKUP($B$7&amp;"/"&amp;$J$7,EMT!$A$4:$C$9,3,FALSE),"")</f>
        <v/>
      </c>
      <c r="G858" s="130" t="str">
        <f t="shared" si="27"/>
        <v/>
      </c>
      <c r="H858" s="48"/>
      <c r="I858" s="103"/>
      <c r="J858" s="48"/>
      <c r="K858" s="75"/>
    </row>
    <row r="859" spans="1:11" x14ac:dyDescent="0.25">
      <c r="A859" s="43">
        <v>842</v>
      </c>
      <c r="B859" s="78"/>
      <c r="C859" s="48"/>
      <c r="D859" s="48"/>
      <c r="E859" s="130" t="str">
        <f t="shared" si="26"/>
        <v/>
      </c>
      <c r="F859" s="130" t="str">
        <f>IF(OR(ISBLANK(B859),ISBLANK(D859))=FALSE,VLOOKUP($B$7&amp;"/"&amp;$J$7,EMT!$A$4:$C$9,3,FALSE),"")</f>
        <v/>
      </c>
      <c r="G859" s="130" t="str">
        <f t="shared" si="27"/>
        <v/>
      </c>
      <c r="H859" s="48"/>
      <c r="I859" s="103"/>
      <c r="J859" s="48"/>
      <c r="K859" s="75"/>
    </row>
    <row r="860" spans="1:11" x14ac:dyDescent="0.25">
      <c r="A860" s="43">
        <v>843</v>
      </c>
      <c r="B860" s="78"/>
      <c r="C860" s="48"/>
      <c r="D860" s="48"/>
      <c r="E860" s="130" t="str">
        <f t="shared" si="26"/>
        <v/>
      </c>
      <c r="F860" s="130" t="str">
        <f>IF(OR(ISBLANK(B860),ISBLANK(D860))=FALSE,VLOOKUP($B$7&amp;"/"&amp;$J$7,EMT!$A$4:$C$9,3,FALSE),"")</f>
        <v/>
      </c>
      <c r="G860" s="130" t="str">
        <f t="shared" si="27"/>
        <v/>
      </c>
      <c r="H860" s="48"/>
      <c r="I860" s="103"/>
      <c r="J860" s="48"/>
      <c r="K860" s="75"/>
    </row>
    <row r="861" spans="1:11" x14ac:dyDescent="0.25">
      <c r="A861" s="43">
        <v>844</v>
      </c>
      <c r="B861" s="78"/>
      <c r="C861" s="48"/>
      <c r="D861" s="48"/>
      <c r="E861" s="130" t="str">
        <f t="shared" si="26"/>
        <v/>
      </c>
      <c r="F861" s="130" t="str">
        <f>IF(OR(ISBLANK(B861),ISBLANK(D861))=FALSE,VLOOKUP($B$7&amp;"/"&amp;$J$7,EMT!$A$4:$C$9,3,FALSE),"")</f>
        <v/>
      </c>
      <c r="G861" s="130" t="str">
        <f t="shared" si="27"/>
        <v/>
      </c>
      <c r="H861" s="48"/>
      <c r="I861" s="103"/>
      <c r="J861" s="48"/>
      <c r="K861" s="75"/>
    </row>
    <row r="862" spans="1:11" x14ac:dyDescent="0.25">
      <c r="A862" s="43">
        <v>845</v>
      </c>
      <c r="B862" s="78"/>
      <c r="C862" s="48"/>
      <c r="D862" s="48"/>
      <c r="E862" s="130" t="str">
        <f t="shared" si="26"/>
        <v/>
      </c>
      <c r="F862" s="130" t="str">
        <f>IF(OR(ISBLANK(B862),ISBLANK(D862))=FALSE,VLOOKUP($B$7&amp;"/"&amp;$J$7,EMT!$A$4:$C$9,3,FALSE),"")</f>
        <v/>
      </c>
      <c r="G862" s="130" t="str">
        <f t="shared" si="27"/>
        <v/>
      </c>
      <c r="H862" s="48"/>
      <c r="I862" s="103"/>
      <c r="J862" s="48"/>
      <c r="K862" s="75"/>
    </row>
    <row r="863" spans="1:11" x14ac:dyDescent="0.25">
      <c r="A863" s="43">
        <v>846</v>
      </c>
      <c r="B863" s="78"/>
      <c r="C863" s="48"/>
      <c r="D863" s="48"/>
      <c r="E863" s="130" t="str">
        <f t="shared" si="26"/>
        <v/>
      </c>
      <c r="F863" s="130" t="str">
        <f>IF(OR(ISBLANK(B863),ISBLANK(D863))=FALSE,VLOOKUP($B$7&amp;"/"&amp;$J$7,EMT!$A$4:$C$9,3,FALSE),"")</f>
        <v/>
      </c>
      <c r="G863" s="130" t="str">
        <f t="shared" si="27"/>
        <v/>
      </c>
      <c r="H863" s="48"/>
      <c r="I863" s="103"/>
      <c r="J863" s="48"/>
      <c r="K863" s="75"/>
    </row>
    <row r="864" spans="1:11" x14ac:dyDescent="0.25">
      <c r="A864" s="43">
        <v>847</v>
      </c>
      <c r="B864" s="78"/>
      <c r="C864" s="48"/>
      <c r="D864" s="48"/>
      <c r="E864" s="130" t="str">
        <f t="shared" si="26"/>
        <v/>
      </c>
      <c r="F864" s="130" t="str">
        <f>IF(OR(ISBLANK(B864),ISBLANK(D864))=FALSE,VLOOKUP($B$7&amp;"/"&amp;$J$7,EMT!$A$4:$C$9,3,FALSE),"")</f>
        <v/>
      </c>
      <c r="G864" s="130" t="str">
        <f t="shared" si="27"/>
        <v/>
      </c>
      <c r="H864" s="48"/>
      <c r="I864" s="103"/>
      <c r="J864" s="48"/>
      <c r="K864" s="75"/>
    </row>
    <row r="865" spans="1:11" x14ac:dyDescent="0.25">
      <c r="A865" s="43">
        <v>848</v>
      </c>
      <c r="B865" s="78"/>
      <c r="C865" s="48"/>
      <c r="D865" s="48"/>
      <c r="E865" s="130" t="str">
        <f t="shared" si="26"/>
        <v/>
      </c>
      <c r="F865" s="130" t="str">
        <f>IF(OR(ISBLANK(B865),ISBLANK(D865))=FALSE,VLOOKUP($B$7&amp;"/"&amp;$J$7,EMT!$A$4:$C$9,3,FALSE),"")</f>
        <v/>
      </c>
      <c r="G865" s="130" t="str">
        <f t="shared" si="27"/>
        <v/>
      </c>
      <c r="H865" s="48"/>
      <c r="I865" s="103"/>
      <c r="J865" s="48"/>
      <c r="K865" s="75"/>
    </row>
    <row r="866" spans="1:11" x14ac:dyDescent="0.25">
      <c r="A866" s="43">
        <v>849</v>
      </c>
      <c r="B866" s="78"/>
      <c r="C866" s="48"/>
      <c r="D866" s="48"/>
      <c r="E866" s="130" t="str">
        <f t="shared" si="26"/>
        <v/>
      </c>
      <c r="F866" s="130" t="str">
        <f>IF(OR(ISBLANK(B866),ISBLANK(D866))=FALSE,VLOOKUP($B$7&amp;"/"&amp;$J$7,EMT!$A$4:$C$9,3,FALSE),"")</f>
        <v/>
      </c>
      <c r="G866" s="130" t="str">
        <f t="shared" si="27"/>
        <v/>
      </c>
      <c r="H866" s="48"/>
      <c r="I866" s="103"/>
      <c r="J866" s="48"/>
      <c r="K866" s="75"/>
    </row>
    <row r="867" spans="1:11" x14ac:dyDescent="0.25">
      <c r="A867" s="43">
        <v>850</v>
      </c>
      <c r="B867" s="78"/>
      <c r="C867" s="48"/>
      <c r="D867" s="48"/>
      <c r="E867" s="130" t="str">
        <f t="shared" si="26"/>
        <v/>
      </c>
      <c r="F867" s="130" t="str">
        <f>IF(OR(ISBLANK(B867),ISBLANK(D867))=FALSE,VLOOKUP($B$7&amp;"/"&amp;$J$7,EMT!$A$4:$C$9,3,FALSE),"")</f>
        <v/>
      </c>
      <c r="G867" s="130" t="str">
        <f t="shared" si="27"/>
        <v/>
      </c>
      <c r="H867" s="48"/>
      <c r="I867" s="103"/>
      <c r="J867" s="48"/>
      <c r="K867" s="75"/>
    </row>
    <row r="868" spans="1:11" x14ac:dyDescent="0.25">
      <c r="A868" s="43">
        <v>851</v>
      </c>
      <c r="B868" s="78"/>
      <c r="C868" s="48"/>
      <c r="D868" s="48"/>
      <c r="E868" s="130" t="str">
        <f t="shared" si="26"/>
        <v/>
      </c>
      <c r="F868" s="130" t="str">
        <f>IF(OR(ISBLANK(B868),ISBLANK(D868))=FALSE,VLOOKUP($B$7&amp;"/"&amp;$J$7,EMT!$A$4:$C$9,3,FALSE),"")</f>
        <v/>
      </c>
      <c r="G868" s="130" t="str">
        <f t="shared" si="27"/>
        <v/>
      </c>
      <c r="H868" s="48"/>
      <c r="I868" s="103"/>
      <c r="J868" s="48"/>
      <c r="K868" s="75"/>
    </row>
    <row r="869" spans="1:11" x14ac:dyDescent="0.25">
      <c r="A869" s="43">
        <v>852</v>
      </c>
      <c r="B869" s="78"/>
      <c r="C869" s="48"/>
      <c r="D869" s="48"/>
      <c r="E869" s="130" t="str">
        <f t="shared" si="26"/>
        <v/>
      </c>
      <c r="F869" s="130" t="str">
        <f>IF(OR(ISBLANK(B869),ISBLANK(D869))=FALSE,VLOOKUP($B$7&amp;"/"&amp;$J$7,EMT!$A$4:$C$9,3,FALSE),"")</f>
        <v/>
      </c>
      <c r="G869" s="130" t="str">
        <f t="shared" si="27"/>
        <v/>
      </c>
      <c r="H869" s="48"/>
      <c r="I869" s="103"/>
      <c r="J869" s="48"/>
      <c r="K869" s="75"/>
    </row>
    <row r="870" spans="1:11" x14ac:dyDescent="0.25">
      <c r="A870" s="43">
        <v>853</v>
      </c>
      <c r="B870" s="78"/>
      <c r="C870" s="48"/>
      <c r="D870" s="48"/>
      <c r="E870" s="130" t="str">
        <f t="shared" si="26"/>
        <v/>
      </c>
      <c r="F870" s="130" t="str">
        <f>IF(OR(ISBLANK(B870),ISBLANK(D870))=FALSE,VLOOKUP($B$7&amp;"/"&amp;$J$7,EMT!$A$4:$C$9,3,FALSE),"")</f>
        <v/>
      </c>
      <c r="G870" s="130" t="str">
        <f t="shared" si="27"/>
        <v/>
      </c>
      <c r="H870" s="48"/>
      <c r="I870" s="103"/>
      <c r="J870" s="48"/>
      <c r="K870" s="75"/>
    </row>
    <row r="871" spans="1:11" x14ac:dyDescent="0.25">
      <c r="A871" s="43">
        <v>854</v>
      </c>
      <c r="B871" s="78"/>
      <c r="C871" s="48"/>
      <c r="D871" s="48"/>
      <c r="E871" s="130" t="str">
        <f t="shared" si="26"/>
        <v/>
      </c>
      <c r="F871" s="130" t="str">
        <f>IF(OR(ISBLANK(B871),ISBLANK(D871))=FALSE,VLOOKUP($B$7&amp;"/"&amp;$J$7,EMT!$A$4:$C$9,3,FALSE),"")</f>
        <v/>
      </c>
      <c r="G871" s="130" t="str">
        <f t="shared" si="27"/>
        <v/>
      </c>
      <c r="H871" s="48"/>
      <c r="I871" s="103"/>
      <c r="J871" s="48"/>
      <c r="K871" s="75"/>
    </row>
    <row r="872" spans="1:11" x14ac:dyDescent="0.25">
      <c r="A872" s="43">
        <v>855</v>
      </c>
      <c r="B872" s="78"/>
      <c r="C872" s="48"/>
      <c r="D872" s="48"/>
      <c r="E872" s="130" t="str">
        <f t="shared" si="26"/>
        <v/>
      </c>
      <c r="F872" s="130" t="str">
        <f>IF(OR(ISBLANK(B872),ISBLANK(D872))=FALSE,VLOOKUP($B$7&amp;"/"&amp;$J$7,EMT!$A$4:$C$9,3,FALSE),"")</f>
        <v/>
      </c>
      <c r="G872" s="130" t="str">
        <f t="shared" si="27"/>
        <v/>
      </c>
      <c r="H872" s="48"/>
      <c r="I872" s="103"/>
      <c r="J872" s="48"/>
      <c r="K872" s="75"/>
    </row>
    <row r="873" spans="1:11" x14ac:dyDescent="0.25">
      <c r="A873" s="43">
        <v>856</v>
      </c>
      <c r="B873" s="78"/>
      <c r="C873" s="48"/>
      <c r="D873" s="48"/>
      <c r="E873" s="130" t="str">
        <f t="shared" si="26"/>
        <v/>
      </c>
      <c r="F873" s="130" t="str">
        <f>IF(OR(ISBLANK(B873),ISBLANK(D873))=FALSE,VLOOKUP($B$7&amp;"/"&amp;$J$7,EMT!$A$4:$C$9,3,FALSE),"")</f>
        <v/>
      </c>
      <c r="G873" s="130" t="str">
        <f t="shared" si="27"/>
        <v/>
      </c>
      <c r="H873" s="48"/>
      <c r="I873" s="103"/>
      <c r="J873" s="48"/>
      <c r="K873" s="75"/>
    </row>
    <row r="874" spans="1:11" x14ac:dyDescent="0.25">
      <c r="A874" s="43">
        <v>857</v>
      </c>
      <c r="B874" s="78"/>
      <c r="C874" s="48"/>
      <c r="D874" s="48"/>
      <c r="E874" s="130" t="str">
        <f t="shared" si="26"/>
        <v/>
      </c>
      <c r="F874" s="130" t="str">
        <f>IF(OR(ISBLANK(B874),ISBLANK(D874))=FALSE,VLOOKUP($B$7&amp;"/"&amp;$J$7,EMT!$A$4:$C$9,3,FALSE),"")</f>
        <v/>
      </c>
      <c r="G874" s="130" t="str">
        <f t="shared" si="27"/>
        <v/>
      </c>
      <c r="H874" s="48"/>
      <c r="I874" s="103"/>
      <c r="J874" s="48"/>
      <c r="K874" s="75"/>
    </row>
    <row r="875" spans="1:11" x14ac:dyDescent="0.25">
      <c r="A875" s="43">
        <v>858</v>
      </c>
      <c r="B875" s="78"/>
      <c r="C875" s="48"/>
      <c r="D875" s="48"/>
      <c r="E875" s="130" t="str">
        <f t="shared" si="26"/>
        <v/>
      </c>
      <c r="F875" s="130" t="str">
        <f>IF(OR(ISBLANK(B875),ISBLANK(D875))=FALSE,VLOOKUP($B$7&amp;"/"&amp;$J$7,EMT!$A$4:$C$9,3,FALSE),"")</f>
        <v/>
      </c>
      <c r="G875" s="130" t="str">
        <f t="shared" si="27"/>
        <v/>
      </c>
      <c r="H875" s="48"/>
      <c r="I875" s="103"/>
      <c r="J875" s="48"/>
      <c r="K875" s="75"/>
    </row>
    <row r="876" spans="1:11" x14ac:dyDescent="0.25">
      <c r="A876" s="43">
        <v>859</v>
      </c>
      <c r="B876" s="78"/>
      <c r="C876" s="48"/>
      <c r="D876" s="48"/>
      <c r="E876" s="130" t="str">
        <f t="shared" si="26"/>
        <v/>
      </c>
      <c r="F876" s="130" t="str">
        <f>IF(OR(ISBLANK(B876),ISBLANK(D876))=FALSE,VLOOKUP($B$7&amp;"/"&amp;$J$7,EMT!$A$4:$C$9,3,FALSE),"")</f>
        <v/>
      </c>
      <c r="G876" s="130" t="str">
        <f t="shared" si="27"/>
        <v/>
      </c>
      <c r="H876" s="48"/>
      <c r="I876" s="103"/>
      <c r="J876" s="48"/>
      <c r="K876" s="75"/>
    </row>
    <row r="877" spans="1:11" x14ac:dyDescent="0.25">
      <c r="A877" s="43">
        <v>860</v>
      </c>
      <c r="B877" s="78"/>
      <c r="C877" s="48"/>
      <c r="D877" s="48"/>
      <c r="E877" s="130" t="str">
        <f t="shared" si="26"/>
        <v/>
      </c>
      <c r="F877" s="130" t="str">
        <f>IF(OR(ISBLANK(B877),ISBLANK(D877))=FALSE,VLOOKUP($B$7&amp;"/"&amp;$J$7,EMT!$A$4:$C$9,3,FALSE),"")</f>
        <v/>
      </c>
      <c r="G877" s="130" t="str">
        <f t="shared" si="27"/>
        <v/>
      </c>
      <c r="H877" s="48"/>
      <c r="I877" s="103"/>
      <c r="J877" s="48"/>
      <c r="K877" s="75"/>
    </row>
    <row r="878" spans="1:11" x14ac:dyDescent="0.25">
      <c r="A878" s="43">
        <v>861</v>
      </c>
      <c r="B878" s="78"/>
      <c r="C878" s="48"/>
      <c r="D878" s="48"/>
      <c r="E878" s="130" t="str">
        <f t="shared" si="26"/>
        <v/>
      </c>
      <c r="F878" s="130" t="str">
        <f>IF(OR(ISBLANK(B878),ISBLANK(D878))=FALSE,VLOOKUP($B$7&amp;"/"&amp;$J$7,EMT!$A$4:$C$9,3,FALSE),"")</f>
        <v/>
      </c>
      <c r="G878" s="130" t="str">
        <f t="shared" si="27"/>
        <v/>
      </c>
      <c r="H878" s="48"/>
      <c r="I878" s="103"/>
      <c r="J878" s="48"/>
      <c r="K878" s="75"/>
    </row>
    <row r="879" spans="1:11" x14ac:dyDescent="0.25">
      <c r="A879" s="43">
        <v>862</v>
      </c>
      <c r="B879" s="78"/>
      <c r="C879" s="48"/>
      <c r="D879" s="48"/>
      <c r="E879" s="130" t="str">
        <f t="shared" si="26"/>
        <v/>
      </c>
      <c r="F879" s="130" t="str">
        <f>IF(OR(ISBLANK(B879),ISBLANK(D879))=FALSE,VLOOKUP($B$7&amp;"/"&amp;$J$7,EMT!$A$4:$C$9,3,FALSE),"")</f>
        <v/>
      </c>
      <c r="G879" s="130" t="str">
        <f t="shared" si="27"/>
        <v/>
      </c>
      <c r="H879" s="48"/>
      <c r="I879" s="103"/>
      <c r="J879" s="48"/>
      <c r="K879" s="75"/>
    </row>
    <row r="880" spans="1:11" x14ac:dyDescent="0.25">
      <c r="A880" s="43">
        <v>863</v>
      </c>
      <c r="B880" s="78"/>
      <c r="C880" s="48"/>
      <c r="D880" s="48"/>
      <c r="E880" s="130" t="str">
        <f t="shared" si="26"/>
        <v/>
      </c>
      <c r="F880" s="130" t="str">
        <f>IF(OR(ISBLANK(B880),ISBLANK(D880))=FALSE,VLOOKUP($B$7&amp;"/"&amp;$J$7,EMT!$A$4:$C$9,3,FALSE),"")</f>
        <v/>
      </c>
      <c r="G880" s="130" t="str">
        <f t="shared" si="27"/>
        <v/>
      </c>
      <c r="H880" s="48"/>
      <c r="I880" s="103"/>
      <c r="J880" s="48"/>
      <c r="K880" s="75"/>
    </row>
    <row r="881" spans="1:11" x14ac:dyDescent="0.25">
      <c r="A881" s="43">
        <v>864</v>
      </c>
      <c r="B881" s="78"/>
      <c r="C881" s="48"/>
      <c r="D881" s="48"/>
      <c r="E881" s="130" t="str">
        <f t="shared" si="26"/>
        <v/>
      </c>
      <c r="F881" s="130" t="str">
        <f>IF(OR(ISBLANK(B881),ISBLANK(D881))=FALSE,VLOOKUP($B$7&amp;"/"&amp;$J$7,EMT!$A$4:$C$9,3,FALSE),"")</f>
        <v/>
      </c>
      <c r="G881" s="130" t="str">
        <f t="shared" si="27"/>
        <v/>
      </c>
      <c r="H881" s="48"/>
      <c r="I881" s="103"/>
      <c r="J881" s="48"/>
      <c r="K881" s="75"/>
    </row>
    <row r="882" spans="1:11" x14ac:dyDescent="0.25">
      <c r="A882" s="43">
        <v>865</v>
      </c>
      <c r="B882" s="78"/>
      <c r="C882" s="48"/>
      <c r="D882" s="48"/>
      <c r="E882" s="130" t="str">
        <f t="shared" si="26"/>
        <v/>
      </c>
      <c r="F882" s="130" t="str">
        <f>IF(OR(ISBLANK(B882),ISBLANK(D882))=FALSE,VLOOKUP($B$7&amp;"/"&amp;$J$7,EMT!$A$4:$C$9,3,FALSE),"")</f>
        <v/>
      </c>
      <c r="G882" s="130" t="str">
        <f t="shared" si="27"/>
        <v/>
      </c>
      <c r="H882" s="48"/>
      <c r="I882" s="103"/>
      <c r="J882" s="48"/>
      <c r="K882" s="75"/>
    </row>
    <row r="883" spans="1:11" x14ac:dyDescent="0.25">
      <c r="A883" s="43">
        <v>866</v>
      </c>
      <c r="B883" s="78"/>
      <c r="C883" s="48"/>
      <c r="D883" s="48"/>
      <c r="E883" s="130" t="str">
        <f t="shared" si="26"/>
        <v/>
      </c>
      <c r="F883" s="130" t="str">
        <f>IF(OR(ISBLANK(B883),ISBLANK(D883))=FALSE,VLOOKUP($B$7&amp;"/"&amp;$J$7,EMT!$A$4:$C$9,3,FALSE),"")</f>
        <v/>
      </c>
      <c r="G883" s="130" t="str">
        <f t="shared" si="27"/>
        <v/>
      </c>
      <c r="H883" s="48"/>
      <c r="I883" s="103"/>
      <c r="J883" s="48"/>
      <c r="K883" s="75"/>
    </row>
    <row r="884" spans="1:11" x14ac:dyDescent="0.25">
      <c r="A884" s="43">
        <v>867</v>
      </c>
      <c r="B884" s="78"/>
      <c r="C884" s="48"/>
      <c r="D884" s="48"/>
      <c r="E884" s="130" t="str">
        <f t="shared" si="26"/>
        <v/>
      </c>
      <c r="F884" s="130" t="str">
        <f>IF(OR(ISBLANK(B884),ISBLANK(D884))=FALSE,VLOOKUP($B$7&amp;"/"&amp;$J$7,EMT!$A$4:$C$9,3,FALSE),"")</f>
        <v/>
      </c>
      <c r="G884" s="130" t="str">
        <f t="shared" si="27"/>
        <v/>
      </c>
      <c r="H884" s="48"/>
      <c r="I884" s="103"/>
      <c r="J884" s="48"/>
      <c r="K884" s="75"/>
    </row>
    <row r="885" spans="1:11" x14ac:dyDescent="0.25">
      <c r="A885" s="43">
        <v>868</v>
      </c>
      <c r="B885" s="78"/>
      <c r="C885" s="48"/>
      <c r="D885" s="48"/>
      <c r="E885" s="130" t="str">
        <f t="shared" si="26"/>
        <v/>
      </c>
      <c r="F885" s="130" t="str">
        <f>IF(OR(ISBLANK(B885),ISBLANK(D885))=FALSE,VLOOKUP($B$7&amp;"/"&amp;$J$7,EMT!$A$4:$C$9,3,FALSE),"")</f>
        <v/>
      </c>
      <c r="G885" s="130" t="str">
        <f t="shared" si="27"/>
        <v/>
      </c>
      <c r="H885" s="48"/>
      <c r="I885" s="103"/>
      <c r="J885" s="48"/>
      <c r="K885" s="75"/>
    </row>
    <row r="886" spans="1:11" x14ac:dyDescent="0.25">
      <c r="A886" s="43">
        <v>869</v>
      </c>
      <c r="B886" s="78"/>
      <c r="C886" s="48"/>
      <c r="D886" s="48"/>
      <c r="E886" s="130" t="str">
        <f t="shared" si="26"/>
        <v/>
      </c>
      <c r="F886" s="130" t="str">
        <f>IF(OR(ISBLANK(B886),ISBLANK(D886))=FALSE,VLOOKUP($B$7&amp;"/"&amp;$J$7,EMT!$A$4:$C$9,3,FALSE),"")</f>
        <v/>
      </c>
      <c r="G886" s="130" t="str">
        <f t="shared" si="27"/>
        <v/>
      </c>
      <c r="H886" s="48"/>
      <c r="I886" s="103"/>
      <c r="J886" s="48"/>
      <c r="K886" s="75"/>
    </row>
    <row r="887" spans="1:11" x14ac:dyDescent="0.25">
      <c r="A887" s="43">
        <v>870</v>
      </c>
      <c r="B887" s="78"/>
      <c r="C887" s="48"/>
      <c r="D887" s="48"/>
      <c r="E887" s="130" t="str">
        <f t="shared" si="26"/>
        <v/>
      </c>
      <c r="F887" s="130" t="str">
        <f>IF(OR(ISBLANK(B887),ISBLANK(D887))=FALSE,VLOOKUP($B$7&amp;"/"&amp;$J$7,EMT!$A$4:$C$9,3,FALSE),"")</f>
        <v/>
      </c>
      <c r="G887" s="130" t="str">
        <f t="shared" si="27"/>
        <v/>
      </c>
      <c r="H887" s="48"/>
      <c r="I887" s="103"/>
      <c r="J887" s="48"/>
      <c r="K887" s="75"/>
    </row>
    <row r="888" spans="1:11" x14ac:dyDescent="0.25">
      <c r="A888" s="43">
        <v>871</v>
      </c>
      <c r="B888" s="78"/>
      <c r="C888" s="48"/>
      <c r="D888" s="48"/>
      <c r="E888" s="130" t="str">
        <f t="shared" si="26"/>
        <v/>
      </c>
      <c r="F888" s="130" t="str">
        <f>IF(OR(ISBLANK(B888),ISBLANK(D888))=FALSE,VLOOKUP($B$7&amp;"/"&amp;$J$7,EMT!$A$4:$C$9,3,FALSE),"")</f>
        <v/>
      </c>
      <c r="G888" s="130" t="str">
        <f t="shared" si="27"/>
        <v/>
      </c>
      <c r="H888" s="48"/>
      <c r="I888" s="103"/>
      <c r="J888" s="48"/>
      <c r="K888" s="75"/>
    </row>
    <row r="889" spans="1:11" x14ac:dyDescent="0.25">
      <c r="A889" s="43">
        <v>872</v>
      </c>
      <c r="B889" s="78"/>
      <c r="C889" s="48"/>
      <c r="D889" s="48"/>
      <c r="E889" s="130" t="str">
        <f t="shared" si="26"/>
        <v/>
      </c>
      <c r="F889" s="130" t="str">
        <f>IF(OR(ISBLANK(B889),ISBLANK(D889))=FALSE,VLOOKUP($B$7&amp;"/"&amp;$J$7,EMT!$A$4:$C$9,3,FALSE),"")</f>
        <v/>
      </c>
      <c r="G889" s="130" t="str">
        <f t="shared" si="27"/>
        <v/>
      </c>
      <c r="H889" s="48"/>
      <c r="I889" s="103"/>
      <c r="J889" s="48"/>
      <c r="K889" s="75"/>
    </row>
    <row r="890" spans="1:11" x14ac:dyDescent="0.25">
      <c r="A890" s="43">
        <v>873</v>
      </c>
      <c r="B890" s="78"/>
      <c r="C890" s="48"/>
      <c r="D890" s="48"/>
      <c r="E890" s="130" t="str">
        <f t="shared" si="26"/>
        <v/>
      </c>
      <c r="F890" s="130" t="str">
        <f>IF(OR(ISBLANK(B890),ISBLANK(D890))=FALSE,VLOOKUP($B$7&amp;"/"&amp;$J$7,EMT!$A$4:$C$9,3,FALSE),"")</f>
        <v/>
      </c>
      <c r="G890" s="130" t="str">
        <f t="shared" si="27"/>
        <v/>
      </c>
      <c r="H890" s="48"/>
      <c r="I890" s="103"/>
      <c r="J890" s="48"/>
      <c r="K890" s="75"/>
    </row>
    <row r="891" spans="1:11" x14ac:dyDescent="0.25">
      <c r="A891" s="43">
        <v>874</v>
      </c>
      <c r="B891" s="78"/>
      <c r="C891" s="48"/>
      <c r="D891" s="48"/>
      <c r="E891" s="130" t="str">
        <f t="shared" si="26"/>
        <v/>
      </c>
      <c r="F891" s="130" t="str">
        <f>IF(OR(ISBLANK(B891),ISBLANK(D891))=FALSE,VLOOKUP($B$7&amp;"/"&amp;$J$7,EMT!$A$4:$C$9,3,FALSE),"")</f>
        <v/>
      </c>
      <c r="G891" s="130" t="str">
        <f t="shared" si="27"/>
        <v/>
      </c>
      <c r="H891" s="48"/>
      <c r="I891" s="103"/>
      <c r="J891" s="48"/>
      <c r="K891" s="75"/>
    </row>
    <row r="892" spans="1:11" x14ac:dyDescent="0.25">
      <c r="A892" s="43">
        <v>875</v>
      </c>
      <c r="B892" s="78"/>
      <c r="C892" s="48"/>
      <c r="D892" s="48"/>
      <c r="E892" s="130" t="str">
        <f t="shared" si="26"/>
        <v/>
      </c>
      <c r="F892" s="130" t="str">
        <f>IF(OR(ISBLANK(B892),ISBLANK(D892))=FALSE,VLOOKUP($B$7&amp;"/"&amp;$J$7,EMT!$A$4:$C$9,3,FALSE),"")</f>
        <v/>
      </c>
      <c r="G892" s="130" t="str">
        <f t="shared" si="27"/>
        <v/>
      </c>
      <c r="H892" s="48"/>
      <c r="I892" s="103"/>
      <c r="J892" s="48"/>
      <c r="K892" s="75"/>
    </row>
    <row r="893" spans="1:11" x14ac:dyDescent="0.25">
      <c r="A893" s="43">
        <v>876</v>
      </c>
      <c r="B893" s="78"/>
      <c r="C893" s="48"/>
      <c r="D893" s="48"/>
      <c r="E893" s="130" t="str">
        <f t="shared" si="26"/>
        <v/>
      </c>
      <c r="F893" s="130" t="str">
        <f>IF(OR(ISBLANK(B893),ISBLANK(D893))=FALSE,VLOOKUP($B$7&amp;"/"&amp;$J$7,EMT!$A$4:$C$9,3,FALSE),"")</f>
        <v/>
      </c>
      <c r="G893" s="130" t="str">
        <f t="shared" si="27"/>
        <v/>
      </c>
      <c r="H893" s="48"/>
      <c r="I893" s="103"/>
      <c r="J893" s="48"/>
      <c r="K893" s="75"/>
    </row>
    <row r="894" spans="1:11" x14ac:dyDescent="0.25">
      <c r="A894" s="43">
        <v>877</v>
      </c>
      <c r="B894" s="78"/>
      <c r="C894" s="48"/>
      <c r="D894" s="48"/>
      <c r="E894" s="130" t="str">
        <f t="shared" si="26"/>
        <v/>
      </c>
      <c r="F894" s="130" t="str">
        <f>IF(OR(ISBLANK(B894),ISBLANK(D894))=FALSE,VLOOKUP($B$7&amp;"/"&amp;$J$7,EMT!$A$4:$C$9,3,FALSE),"")</f>
        <v/>
      </c>
      <c r="G894" s="130" t="str">
        <f t="shared" si="27"/>
        <v/>
      </c>
      <c r="H894" s="48"/>
      <c r="I894" s="103"/>
      <c r="J894" s="48"/>
      <c r="K894" s="75"/>
    </row>
    <row r="895" spans="1:11" x14ac:dyDescent="0.25">
      <c r="A895" s="43">
        <v>878</v>
      </c>
      <c r="B895" s="78"/>
      <c r="C895" s="48"/>
      <c r="D895" s="48"/>
      <c r="E895" s="130" t="str">
        <f t="shared" si="26"/>
        <v/>
      </c>
      <c r="F895" s="130" t="str">
        <f>IF(OR(ISBLANK(B895),ISBLANK(D895))=FALSE,VLOOKUP($B$7&amp;"/"&amp;$J$7,EMT!$A$4:$C$9,3,FALSE),"")</f>
        <v/>
      </c>
      <c r="G895" s="130" t="str">
        <f t="shared" si="27"/>
        <v/>
      </c>
      <c r="H895" s="48"/>
      <c r="I895" s="103"/>
      <c r="J895" s="48"/>
      <c r="K895" s="75"/>
    </row>
    <row r="896" spans="1:11" x14ac:dyDescent="0.25">
      <c r="A896" s="43">
        <v>879</v>
      </c>
      <c r="B896" s="78"/>
      <c r="C896" s="48"/>
      <c r="D896" s="48"/>
      <c r="E896" s="130" t="str">
        <f t="shared" si="26"/>
        <v/>
      </c>
      <c r="F896" s="130" t="str">
        <f>IF(OR(ISBLANK(B896),ISBLANK(D896))=FALSE,VLOOKUP($B$7&amp;"/"&amp;$J$7,EMT!$A$4:$C$9,3,FALSE),"")</f>
        <v/>
      </c>
      <c r="G896" s="130" t="str">
        <f t="shared" si="27"/>
        <v/>
      </c>
      <c r="H896" s="48"/>
      <c r="I896" s="103"/>
      <c r="J896" s="48"/>
      <c r="K896" s="75"/>
    </row>
    <row r="897" spans="1:11" x14ac:dyDescent="0.25">
      <c r="A897" s="43">
        <v>880</v>
      </c>
      <c r="B897" s="78"/>
      <c r="C897" s="48"/>
      <c r="D897" s="48"/>
      <c r="E897" s="130" t="str">
        <f t="shared" si="26"/>
        <v/>
      </c>
      <c r="F897" s="130" t="str">
        <f>IF(OR(ISBLANK(B897),ISBLANK(D897))=FALSE,VLOOKUP($B$7&amp;"/"&amp;$J$7,EMT!$A$4:$C$9,3,FALSE),"")</f>
        <v/>
      </c>
      <c r="G897" s="130" t="str">
        <f t="shared" si="27"/>
        <v/>
      </c>
      <c r="H897" s="48"/>
      <c r="I897" s="103"/>
      <c r="J897" s="48"/>
      <c r="K897" s="75"/>
    </row>
    <row r="898" spans="1:11" x14ac:dyDescent="0.25">
      <c r="A898" s="43">
        <v>881</v>
      </c>
      <c r="B898" s="78"/>
      <c r="C898" s="48"/>
      <c r="D898" s="48"/>
      <c r="E898" s="130" t="str">
        <f t="shared" si="26"/>
        <v/>
      </c>
      <c r="F898" s="130" t="str">
        <f>IF(OR(ISBLANK(B898),ISBLANK(D898))=FALSE,VLOOKUP($B$7&amp;"/"&amp;$J$7,EMT!$A$4:$C$9,3,FALSE),"")</f>
        <v/>
      </c>
      <c r="G898" s="130" t="str">
        <f t="shared" si="27"/>
        <v/>
      </c>
      <c r="H898" s="48"/>
      <c r="I898" s="103"/>
      <c r="J898" s="48"/>
      <c r="K898" s="75"/>
    </row>
    <row r="899" spans="1:11" x14ac:dyDescent="0.25">
      <c r="A899" s="43">
        <v>882</v>
      </c>
      <c r="B899" s="78"/>
      <c r="C899" s="48"/>
      <c r="D899" s="48"/>
      <c r="E899" s="130" t="str">
        <f t="shared" si="26"/>
        <v/>
      </c>
      <c r="F899" s="130" t="str">
        <f>IF(OR(ISBLANK(B899),ISBLANK(D899))=FALSE,VLOOKUP($B$7&amp;"/"&amp;$J$7,EMT!$A$4:$C$9,3,FALSE),"")</f>
        <v/>
      </c>
      <c r="G899" s="130" t="str">
        <f t="shared" si="27"/>
        <v/>
      </c>
      <c r="H899" s="48"/>
      <c r="I899" s="103"/>
      <c r="J899" s="48"/>
      <c r="K899" s="75"/>
    </row>
    <row r="900" spans="1:11" x14ac:dyDescent="0.25">
      <c r="A900" s="43">
        <v>883</v>
      </c>
      <c r="B900" s="78"/>
      <c r="C900" s="48"/>
      <c r="D900" s="48"/>
      <c r="E900" s="130" t="str">
        <f t="shared" si="26"/>
        <v/>
      </c>
      <c r="F900" s="130" t="str">
        <f>IF(OR(ISBLANK(B900),ISBLANK(D900))=FALSE,VLOOKUP($B$7&amp;"/"&amp;$J$7,EMT!$A$4:$C$9,3,FALSE),"")</f>
        <v/>
      </c>
      <c r="G900" s="130" t="str">
        <f t="shared" si="27"/>
        <v/>
      </c>
      <c r="H900" s="48"/>
      <c r="I900" s="103"/>
      <c r="J900" s="48"/>
      <c r="K900" s="75"/>
    </row>
    <row r="901" spans="1:11" x14ac:dyDescent="0.25">
      <c r="A901" s="43">
        <v>884</v>
      </c>
      <c r="B901" s="78"/>
      <c r="C901" s="48"/>
      <c r="D901" s="48"/>
      <c r="E901" s="130" t="str">
        <f t="shared" si="26"/>
        <v/>
      </c>
      <c r="F901" s="130" t="str">
        <f>IF(OR(ISBLANK(B901),ISBLANK(D901))=FALSE,VLOOKUP($B$7&amp;"/"&amp;$J$7,EMT!$A$4:$C$9,3,FALSE),"")</f>
        <v/>
      </c>
      <c r="G901" s="130" t="str">
        <f t="shared" si="27"/>
        <v/>
      </c>
      <c r="H901" s="48"/>
      <c r="I901" s="103"/>
      <c r="J901" s="48"/>
      <c r="K901" s="75"/>
    </row>
    <row r="902" spans="1:11" x14ac:dyDescent="0.25">
      <c r="A902" s="43">
        <v>885</v>
      </c>
      <c r="B902" s="78"/>
      <c r="C902" s="48"/>
      <c r="D902" s="48"/>
      <c r="E902" s="130" t="str">
        <f t="shared" si="26"/>
        <v/>
      </c>
      <c r="F902" s="130" t="str">
        <f>IF(OR(ISBLANK(B902),ISBLANK(D902))=FALSE,VLOOKUP($B$7&amp;"/"&amp;$J$7,EMT!$A$4:$C$9,3,FALSE),"")</f>
        <v/>
      </c>
      <c r="G902" s="130" t="str">
        <f t="shared" si="27"/>
        <v/>
      </c>
      <c r="H902" s="48"/>
      <c r="I902" s="103"/>
      <c r="J902" s="48"/>
      <c r="K902" s="75"/>
    </row>
    <row r="903" spans="1:11" x14ac:dyDescent="0.25">
      <c r="A903" s="43">
        <v>886</v>
      </c>
      <c r="B903" s="78"/>
      <c r="C903" s="48"/>
      <c r="D903" s="48"/>
      <c r="E903" s="130" t="str">
        <f t="shared" si="26"/>
        <v/>
      </c>
      <c r="F903" s="130" t="str">
        <f>IF(OR(ISBLANK(B903),ISBLANK(D903))=FALSE,VLOOKUP($B$7&amp;"/"&amp;$J$7,EMT!$A$4:$C$9,3,FALSE),"")</f>
        <v/>
      </c>
      <c r="G903" s="130" t="str">
        <f t="shared" si="27"/>
        <v/>
      </c>
      <c r="H903" s="48"/>
      <c r="I903" s="103"/>
      <c r="J903" s="48"/>
      <c r="K903" s="75"/>
    </row>
    <row r="904" spans="1:11" x14ac:dyDescent="0.25">
      <c r="A904" s="43">
        <v>887</v>
      </c>
      <c r="B904" s="78"/>
      <c r="C904" s="48"/>
      <c r="D904" s="48"/>
      <c r="E904" s="130" t="str">
        <f t="shared" si="26"/>
        <v/>
      </c>
      <c r="F904" s="130" t="str">
        <f>IF(OR(ISBLANK(B904),ISBLANK(D904))=FALSE,VLOOKUP($B$7&amp;"/"&amp;$J$7,EMT!$A$4:$C$9,3,FALSE),"")</f>
        <v/>
      </c>
      <c r="G904" s="130" t="str">
        <f t="shared" si="27"/>
        <v/>
      </c>
      <c r="H904" s="48"/>
      <c r="I904" s="103"/>
      <c r="J904" s="48"/>
      <c r="K904" s="75"/>
    </row>
    <row r="905" spans="1:11" x14ac:dyDescent="0.25">
      <c r="A905" s="43">
        <v>888</v>
      </c>
      <c r="B905" s="78"/>
      <c r="C905" s="48"/>
      <c r="D905" s="48"/>
      <c r="E905" s="130" t="str">
        <f t="shared" si="26"/>
        <v/>
      </c>
      <c r="F905" s="130" t="str">
        <f>IF(OR(ISBLANK(B905),ISBLANK(D905))=FALSE,VLOOKUP($B$7&amp;"/"&amp;$J$7,EMT!$A$4:$C$9,3,FALSE),"")</f>
        <v/>
      </c>
      <c r="G905" s="130" t="str">
        <f t="shared" si="27"/>
        <v/>
      </c>
      <c r="H905" s="48"/>
      <c r="I905" s="103"/>
      <c r="J905" s="48"/>
      <c r="K905" s="75"/>
    </row>
    <row r="906" spans="1:11" x14ac:dyDescent="0.25">
      <c r="A906" s="43">
        <v>889</v>
      </c>
      <c r="B906" s="78"/>
      <c r="C906" s="48"/>
      <c r="D906" s="48"/>
      <c r="E906" s="130" t="str">
        <f t="shared" si="26"/>
        <v/>
      </c>
      <c r="F906" s="130" t="str">
        <f>IF(OR(ISBLANK(B906),ISBLANK(D906))=FALSE,VLOOKUP($B$7&amp;"/"&amp;$J$7,EMT!$A$4:$C$9,3,FALSE),"")</f>
        <v/>
      </c>
      <c r="G906" s="130" t="str">
        <f t="shared" si="27"/>
        <v/>
      </c>
      <c r="H906" s="48"/>
      <c r="I906" s="103"/>
      <c r="J906" s="48"/>
      <c r="K906" s="75"/>
    </row>
    <row r="907" spans="1:11" x14ac:dyDescent="0.25">
      <c r="A907" s="43">
        <v>890</v>
      </c>
      <c r="B907" s="78"/>
      <c r="C907" s="48"/>
      <c r="D907" s="48"/>
      <c r="E907" s="130" t="str">
        <f t="shared" si="26"/>
        <v/>
      </c>
      <c r="F907" s="130" t="str">
        <f>IF(OR(ISBLANK(B907),ISBLANK(D907))=FALSE,VLOOKUP($B$7&amp;"/"&amp;$J$7,EMT!$A$4:$C$9,3,FALSE),"")</f>
        <v/>
      </c>
      <c r="G907" s="130" t="str">
        <f t="shared" si="27"/>
        <v/>
      </c>
      <c r="H907" s="48"/>
      <c r="I907" s="103"/>
      <c r="J907" s="48"/>
      <c r="K907" s="75"/>
    </row>
    <row r="908" spans="1:11" x14ac:dyDescent="0.25">
      <c r="A908" s="43">
        <v>891</v>
      </c>
      <c r="B908" s="78"/>
      <c r="C908" s="48"/>
      <c r="D908" s="48"/>
      <c r="E908" s="130" t="str">
        <f t="shared" si="26"/>
        <v/>
      </c>
      <c r="F908" s="130" t="str">
        <f>IF(OR(ISBLANK(B908),ISBLANK(D908))=FALSE,VLOOKUP($B$7&amp;"/"&amp;$J$7,EMT!$A$4:$C$9,3,FALSE),"")</f>
        <v/>
      </c>
      <c r="G908" s="130" t="str">
        <f t="shared" si="27"/>
        <v/>
      </c>
      <c r="H908" s="48"/>
      <c r="I908" s="103"/>
      <c r="J908" s="48"/>
      <c r="K908" s="75"/>
    </row>
    <row r="909" spans="1:11" x14ac:dyDescent="0.25">
      <c r="A909" s="43">
        <v>892</v>
      </c>
      <c r="B909" s="78"/>
      <c r="C909" s="48"/>
      <c r="D909" s="48"/>
      <c r="E909" s="130" t="str">
        <f t="shared" si="26"/>
        <v/>
      </c>
      <c r="F909" s="130" t="str">
        <f>IF(OR(ISBLANK(B909),ISBLANK(D909))=FALSE,VLOOKUP($B$7&amp;"/"&amp;$J$7,EMT!$A$4:$C$9,3,FALSE),"")</f>
        <v/>
      </c>
      <c r="G909" s="130" t="str">
        <f t="shared" si="27"/>
        <v/>
      </c>
      <c r="H909" s="48"/>
      <c r="I909" s="103"/>
      <c r="J909" s="48"/>
      <c r="K909" s="75"/>
    </row>
    <row r="910" spans="1:11" x14ac:dyDescent="0.25">
      <c r="A910" s="43">
        <v>893</v>
      </c>
      <c r="B910" s="78"/>
      <c r="C910" s="48"/>
      <c r="D910" s="48"/>
      <c r="E910" s="130" t="str">
        <f t="shared" si="26"/>
        <v/>
      </c>
      <c r="F910" s="130" t="str">
        <f>IF(OR(ISBLANK(B910),ISBLANK(D910))=FALSE,VLOOKUP($B$7&amp;"/"&amp;$J$7,EMT!$A$4:$C$9,3,FALSE),"")</f>
        <v/>
      </c>
      <c r="G910" s="130" t="str">
        <f t="shared" si="27"/>
        <v/>
      </c>
      <c r="H910" s="48"/>
      <c r="I910" s="103"/>
      <c r="J910" s="48"/>
      <c r="K910" s="75"/>
    </row>
    <row r="911" spans="1:11" x14ac:dyDescent="0.25">
      <c r="A911" s="43">
        <v>894</v>
      </c>
      <c r="B911" s="78"/>
      <c r="C911" s="48"/>
      <c r="D911" s="48"/>
      <c r="E911" s="130" t="str">
        <f t="shared" si="26"/>
        <v/>
      </c>
      <c r="F911" s="130" t="str">
        <f>IF(OR(ISBLANK(B911),ISBLANK(D911))=FALSE,VLOOKUP($B$7&amp;"/"&amp;$J$7,EMT!$A$4:$C$9,3,FALSE),"")</f>
        <v/>
      </c>
      <c r="G911" s="130" t="str">
        <f t="shared" si="27"/>
        <v/>
      </c>
      <c r="H911" s="48"/>
      <c r="I911" s="103"/>
      <c r="J911" s="48"/>
      <c r="K911" s="75"/>
    </row>
    <row r="912" spans="1:11" x14ac:dyDescent="0.25">
      <c r="A912" s="43">
        <v>895</v>
      </c>
      <c r="B912" s="78"/>
      <c r="C912" s="48"/>
      <c r="D912" s="48"/>
      <c r="E912" s="130" t="str">
        <f t="shared" si="26"/>
        <v/>
      </c>
      <c r="F912" s="130" t="str">
        <f>IF(OR(ISBLANK(B912),ISBLANK(D912))=FALSE,VLOOKUP($B$7&amp;"/"&amp;$J$7,EMT!$A$4:$C$9,3,FALSE),"")</f>
        <v/>
      </c>
      <c r="G912" s="130" t="str">
        <f t="shared" si="27"/>
        <v/>
      </c>
      <c r="H912" s="48"/>
      <c r="I912" s="103"/>
      <c r="J912" s="48"/>
      <c r="K912" s="75"/>
    </row>
    <row r="913" spans="1:11" x14ac:dyDescent="0.25">
      <c r="A913" s="43">
        <v>896</v>
      </c>
      <c r="B913" s="78"/>
      <c r="C913" s="48"/>
      <c r="D913" s="48"/>
      <c r="E913" s="130" t="str">
        <f t="shared" si="26"/>
        <v/>
      </c>
      <c r="F913" s="130" t="str">
        <f>IF(OR(ISBLANK(B913),ISBLANK(D913))=FALSE,VLOOKUP($B$7&amp;"/"&amp;$J$7,EMT!$A$4:$C$9,3,FALSE),"")</f>
        <v/>
      </c>
      <c r="G913" s="130" t="str">
        <f t="shared" si="27"/>
        <v/>
      </c>
      <c r="H913" s="48"/>
      <c r="I913" s="103"/>
      <c r="J913" s="48"/>
      <c r="K913" s="75"/>
    </row>
    <row r="914" spans="1:11" x14ac:dyDescent="0.25">
      <c r="A914" s="43">
        <v>897</v>
      </c>
      <c r="B914" s="78"/>
      <c r="C914" s="48"/>
      <c r="D914" s="48"/>
      <c r="E914" s="130" t="str">
        <f t="shared" ref="E914:E977" si="28">IF(OR(ISBLANK(B914),ISBLANK(C914),ISBLANK(D914)) = FALSE,D914-$J$7,"")</f>
        <v/>
      </c>
      <c r="F914" s="130" t="str">
        <f>IF(OR(ISBLANK(B914),ISBLANK(D914))=FALSE,VLOOKUP($B$7&amp;"/"&amp;$J$7,EMT!$A$4:$C$9,3,FALSE),"")</f>
        <v/>
      </c>
      <c r="G914" s="130" t="str">
        <f t="shared" si="27"/>
        <v/>
      </c>
      <c r="H914" s="48"/>
      <c r="I914" s="103"/>
      <c r="J914" s="48"/>
      <c r="K914" s="75"/>
    </row>
    <row r="915" spans="1:11" x14ac:dyDescent="0.25">
      <c r="A915" s="43">
        <v>898</v>
      </c>
      <c r="B915" s="78"/>
      <c r="C915" s="48"/>
      <c r="D915" s="48"/>
      <c r="E915" s="130" t="str">
        <f t="shared" si="28"/>
        <v/>
      </c>
      <c r="F915" s="130" t="str">
        <f>IF(OR(ISBLANK(B915),ISBLANK(D915))=FALSE,VLOOKUP($B$7&amp;"/"&amp;$J$7,EMT!$A$4:$C$9,3,FALSE),"")</f>
        <v/>
      </c>
      <c r="G915" s="130" t="str">
        <f t="shared" ref="G915:G978" si="29">IF(F915="","",-F915)</f>
        <v/>
      </c>
      <c r="H915" s="48"/>
      <c r="I915" s="103"/>
      <c r="J915" s="48"/>
      <c r="K915" s="75"/>
    </row>
    <row r="916" spans="1:11" x14ac:dyDescent="0.25">
      <c r="A916" s="43">
        <v>899</v>
      </c>
      <c r="B916" s="78"/>
      <c r="C916" s="48"/>
      <c r="D916" s="48"/>
      <c r="E916" s="130" t="str">
        <f t="shared" si="28"/>
        <v/>
      </c>
      <c r="F916" s="130" t="str">
        <f>IF(OR(ISBLANK(B916),ISBLANK(D916))=FALSE,VLOOKUP($B$7&amp;"/"&amp;$J$7,EMT!$A$4:$C$9,3,FALSE),"")</f>
        <v/>
      </c>
      <c r="G916" s="130" t="str">
        <f t="shared" si="29"/>
        <v/>
      </c>
      <c r="H916" s="48"/>
      <c r="I916" s="103"/>
      <c r="J916" s="48"/>
      <c r="K916" s="75"/>
    </row>
    <row r="917" spans="1:11" x14ac:dyDescent="0.25">
      <c r="A917" s="43">
        <v>900</v>
      </c>
      <c r="B917" s="78"/>
      <c r="C917" s="48"/>
      <c r="D917" s="48"/>
      <c r="E917" s="130" t="str">
        <f t="shared" si="28"/>
        <v/>
      </c>
      <c r="F917" s="130" t="str">
        <f>IF(OR(ISBLANK(B917),ISBLANK(D917))=FALSE,VLOOKUP($B$7&amp;"/"&amp;$J$7,EMT!$A$4:$C$9,3,FALSE),"")</f>
        <v/>
      </c>
      <c r="G917" s="130" t="str">
        <f t="shared" si="29"/>
        <v/>
      </c>
      <c r="H917" s="48"/>
      <c r="I917" s="103"/>
      <c r="J917" s="48"/>
      <c r="K917" s="75"/>
    </row>
    <row r="918" spans="1:11" x14ac:dyDescent="0.25">
      <c r="A918" s="43">
        <v>901</v>
      </c>
      <c r="B918" s="78"/>
      <c r="C918" s="48"/>
      <c r="D918" s="48"/>
      <c r="E918" s="130" t="str">
        <f t="shared" si="28"/>
        <v/>
      </c>
      <c r="F918" s="130" t="str">
        <f>IF(OR(ISBLANK(B918),ISBLANK(D918))=FALSE,VLOOKUP($B$7&amp;"/"&amp;$J$7,EMT!$A$4:$C$9,3,FALSE),"")</f>
        <v/>
      </c>
      <c r="G918" s="130" t="str">
        <f t="shared" si="29"/>
        <v/>
      </c>
      <c r="H918" s="48"/>
      <c r="I918" s="103"/>
      <c r="J918" s="48"/>
      <c r="K918" s="75"/>
    </row>
    <row r="919" spans="1:11" x14ac:dyDescent="0.25">
      <c r="A919" s="43">
        <v>902</v>
      </c>
      <c r="B919" s="78"/>
      <c r="C919" s="48"/>
      <c r="D919" s="48"/>
      <c r="E919" s="130" t="str">
        <f t="shared" si="28"/>
        <v/>
      </c>
      <c r="F919" s="130" t="str">
        <f>IF(OR(ISBLANK(B919),ISBLANK(D919))=FALSE,VLOOKUP($B$7&amp;"/"&amp;$J$7,EMT!$A$4:$C$9,3,FALSE),"")</f>
        <v/>
      </c>
      <c r="G919" s="130" t="str">
        <f t="shared" si="29"/>
        <v/>
      </c>
      <c r="H919" s="48"/>
      <c r="I919" s="103"/>
      <c r="J919" s="48"/>
      <c r="K919" s="75"/>
    </row>
    <row r="920" spans="1:11" x14ac:dyDescent="0.25">
      <c r="A920" s="43">
        <v>903</v>
      </c>
      <c r="B920" s="78"/>
      <c r="C920" s="48"/>
      <c r="D920" s="48"/>
      <c r="E920" s="130" t="str">
        <f t="shared" si="28"/>
        <v/>
      </c>
      <c r="F920" s="130" t="str">
        <f>IF(OR(ISBLANK(B920),ISBLANK(D920))=FALSE,VLOOKUP($B$7&amp;"/"&amp;$J$7,EMT!$A$4:$C$9,3,FALSE),"")</f>
        <v/>
      </c>
      <c r="G920" s="130" t="str">
        <f t="shared" si="29"/>
        <v/>
      </c>
      <c r="H920" s="48"/>
      <c r="I920" s="103"/>
      <c r="J920" s="48"/>
      <c r="K920" s="75"/>
    </row>
    <row r="921" spans="1:11" x14ac:dyDescent="0.25">
      <c r="A921" s="43">
        <v>904</v>
      </c>
      <c r="B921" s="78"/>
      <c r="C921" s="48"/>
      <c r="D921" s="48"/>
      <c r="E921" s="130" t="str">
        <f t="shared" si="28"/>
        <v/>
      </c>
      <c r="F921" s="130" t="str">
        <f>IF(OR(ISBLANK(B921),ISBLANK(D921))=FALSE,VLOOKUP($B$7&amp;"/"&amp;$J$7,EMT!$A$4:$C$9,3,FALSE),"")</f>
        <v/>
      </c>
      <c r="G921" s="130" t="str">
        <f t="shared" si="29"/>
        <v/>
      </c>
      <c r="H921" s="48"/>
      <c r="I921" s="103"/>
      <c r="J921" s="48"/>
      <c r="K921" s="75"/>
    </row>
    <row r="922" spans="1:11" x14ac:dyDescent="0.25">
      <c r="A922" s="43">
        <v>905</v>
      </c>
      <c r="B922" s="78"/>
      <c r="C922" s="48"/>
      <c r="D922" s="48"/>
      <c r="E922" s="130" t="str">
        <f t="shared" si="28"/>
        <v/>
      </c>
      <c r="F922" s="130" t="str">
        <f>IF(OR(ISBLANK(B922),ISBLANK(D922))=FALSE,VLOOKUP($B$7&amp;"/"&amp;$J$7,EMT!$A$4:$C$9,3,FALSE),"")</f>
        <v/>
      </c>
      <c r="G922" s="130" t="str">
        <f t="shared" si="29"/>
        <v/>
      </c>
      <c r="H922" s="48"/>
      <c r="I922" s="103"/>
      <c r="J922" s="48"/>
      <c r="K922" s="75"/>
    </row>
    <row r="923" spans="1:11" x14ac:dyDescent="0.25">
      <c r="A923" s="43">
        <v>906</v>
      </c>
      <c r="B923" s="78"/>
      <c r="C923" s="48"/>
      <c r="D923" s="48"/>
      <c r="E923" s="130" t="str">
        <f t="shared" si="28"/>
        <v/>
      </c>
      <c r="F923" s="130" t="str">
        <f>IF(OR(ISBLANK(B923),ISBLANK(D923))=FALSE,VLOOKUP($B$7&amp;"/"&amp;$J$7,EMT!$A$4:$C$9,3,FALSE),"")</f>
        <v/>
      </c>
      <c r="G923" s="130" t="str">
        <f t="shared" si="29"/>
        <v/>
      </c>
      <c r="H923" s="48"/>
      <c r="I923" s="103"/>
      <c r="J923" s="48"/>
      <c r="K923" s="75"/>
    </row>
    <row r="924" spans="1:11" x14ac:dyDescent="0.25">
      <c r="A924" s="43">
        <v>907</v>
      </c>
      <c r="B924" s="78"/>
      <c r="C924" s="48"/>
      <c r="D924" s="48"/>
      <c r="E924" s="130" t="str">
        <f t="shared" si="28"/>
        <v/>
      </c>
      <c r="F924" s="130" t="str">
        <f>IF(OR(ISBLANK(B924),ISBLANK(D924))=FALSE,VLOOKUP($B$7&amp;"/"&amp;$J$7,EMT!$A$4:$C$9,3,FALSE),"")</f>
        <v/>
      </c>
      <c r="G924" s="130" t="str">
        <f t="shared" si="29"/>
        <v/>
      </c>
      <c r="H924" s="48"/>
      <c r="I924" s="103"/>
      <c r="J924" s="48"/>
      <c r="K924" s="75"/>
    </row>
    <row r="925" spans="1:11" x14ac:dyDescent="0.25">
      <c r="A925" s="43">
        <v>908</v>
      </c>
      <c r="B925" s="78"/>
      <c r="C925" s="48"/>
      <c r="D925" s="48"/>
      <c r="E925" s="130" t="str">
        <f t="shared" si="28"/>
        <v/>
      </c>
      <c r="F925" s="130" t="str">
        <f>IF(OR(ISBLANK(B925),ISBLANK(D925))=FALSE,VLOOKUP($B$7&amp;"/"&amp;$J$7,EMT!$A$4:$C$9,3,FALSE),"")</f>
        <v/>
      </c>
      <c r="G925" s="130" t="str">
        <f t="shared" si="29"/>
        <v/>
      </c>
      <c r="H925" s="48"/>
      <c r="I925" s="103"/>
      <c r="J925" s="48"/>
      <c r="K925" s="75"/>
    </row>
    <row r="926" spans="1:11" x14ac:dyDescent="0.25">
      <c r="A926" s="43">
        <v>909</v>
      </c>
      <c r="B926" s="78"/>
      <c r="C926" s="48"/>
      <c r="D926" s="48"/>
      <c r="E926" s="130" t="str">
        <f t="shared" si="28"/>
        <v/>
      </c>
      <c r="F926" s="130" t="str">
        <f>IF(OR(ISBLANK(B926),ISBLANK(D926))=FALSE,VLOOKUP($B$7&amp;"/"&amp;$J$7,EMT!$A$4:$C$9,3,FALSE),"")</f>
        <v/>
      </c>
      <c r="G926" s="130" t="str">
        <f t="shared" si="29"/>
        <v/>
      </c>
      <c r="H926" s="48"/>
      <c r="I926" s="103"/>
      <c r="J926" s="48"/>
      <c r="K926" s="75"/>
    </row>
    <row r="927" spans="1:11" x14ac:dyDescent="0.25">
      <c r="A927" s="43">
        <v>910</v>
      </c>
      <c r="B927" s="78"/>
      <c r="C927" s="48"/>
      <c r="D927" s="48"/>
      <c r="E927" s="130" t="str">
        <f t="shared" si="28"/>
        <v/>
      </c>
      <c r="F927" s="130" t="str">
        <f>IF(OR(ISBLANK(B927),ISBLANK(D927))=FALSE,VLOOKUP($B$7&amp;"/"&amp;$J$7,EMT!$A$4:$C$9,3,FALSE),"")</f>
        <v/>
      </c>
      <c r="G927" s="130" t="str">
        <f t="shared" si="29"/>
        <v/>
      </c>
      <c r="H927" s="48"/>
      <c r="I927" s="103"/>
      <c r="J927" s="48"/>
      <c r="K927" s="75"/>
    </row>
    <row r="928" spans="1:11" x14ac:dyDescent="0.25">
      <c r="A928" s="43">
        <v>911</v>
      </c>
      <c r="B928" s="78"/>
      <c r="C928" s="48"/>
      <c r="D928" s="48"/>
      <c r="E928" s="130" t="str">
        <f t="shared" si="28"/>
        <v/>
      </c>
      <c r="F928" s="130" t="str">
        <f>IF(OR(ISBLANK(B928),ISBLANK(D928))=FALSE,VLOOKUP($B$7&amp;"/"&amp;$J$7,EMT!$A$4:$C$9,3,FALSE),"")</f>
        <v/>
      </c>
      <c r="G928" s="130" t="str">
        <f t="shared" si="29"/>
        <v/>
      </c>
      <c r="H928" s="48"/>
      <c r="I928" s="103"/>
      <c r="J928" s="48"/>
      <c r="K928" s="75"/>
    </row>
    <row r="929" spans="1:11" x14ac:dyDescent="0.25">
      <c r="A929" s="43">
        <v>912</v>
      </c>
      <c r="B929" s="78"/>
      <c r="C929" s="48"/>
      <c r="D929" s="48"/>
      <c r="E929" s="130" t="str">
        <f t="shared" si="28"/>
        <v/>
      </c>
      <c r="F929" s="130" t="str">
        <f>IF(OR(ISBLANK(B929),ISBLANK(D929))=FALSE,VLOOKUP($B$7&amp;"/"&amp;$J$7,EMT!$A$4:$C$9,3,FALSE),"")</f>
        <v/>
      </c>
      <c r="G929" s="130" t="str">
        <f t="shared" si="29"/>
        <v/>
      </c>
      <c r="H929" s="48"/>
      <c r="I929" s="103"/>
      <c r="J929" s="48"/>
      <c r="K929" s="75"/>
    </row>
    <row r="930" spans="1:11" x14ac:dyDescent="0.25">
      <c r="A930" s="43">
        <v>913</v>
      </c>
      <c r="B930" s="78"/>
      <c r="C930" s="48"/>
      <c r="D930" s="48"/>
      <c r="E930" s="130" t="str">
        <f t="shared" si="28"/>
        <v/>
      </c>
      <c r="F930" s="130" t="str">
        <f>IF(OR(ISBLANK(B930),ISBLANK(D930))=FALSE,VLOOKUP($B$7&amp;"/"&amp;$J$7,EMT!$A$4:$C$9,3,FALSE),"")</f>
        <v/>
      </c>
      <c r="G930" s="130" t="str">
        <f t="shared" si="29"/>
        <v/>
      </c>
      <c r="H930" s="48"/>
      <c r="I930" s="103"/>
      <c r="J930" s="48"/>
      <c r="K930" s="75"/>
    </row>
    <row r="931" spans="1:11" x14ac:dyDescent="0.25">
      <c r="A931" s="43">
        <v>914</v>
      </c>
      <c r="B931" s="78"/>
      <c r="C931" s="48"/>
      <c r="D931" s="48"/>
      <c r="E931" s="130" t="str">
        <f t="shared" si="28"/>
        <v/>
      </c>
      <c r="F931" s="130" t="str">
        <f>IF(OR(ISBLANK(B931),ISBLANK(D931))=FALSE,VLOOKUP($B$7&amp;"/"&amp;$J$7,EMT!$A$4:$C$9,3,FALSE),"")</f>
        <v/>
      </c>
      <c r="G931" s="130" t="str">
        <f t="shared" si="29"/>
        <v/>
      </c>
      <c r="H931" s="48"/>
      <c r="I931" s="103"/>
      <c r="J931" s="48"/>
      <c r="K931" s="75"/>
    </row>
    <row r="932" spans="1:11" x14ac:dyDescent="0.25">
      <c r="A932" s="43">
        <v>915</v>
      </c>
      <c r="B932" s="78"/>
      <c r="C932" s="48"/>
      <c r="D932" s="48"/>
      <c r="E932" s="130" t="str">
        <f t="shared" si="28"/>
        <v/>
      </c>
      <c r="F932" s="130" t="str">
        <f>IF(OR(ISBLANK(B932),ISBLANK(D932))=FALSE,VLOOKUP($B$7&amp;"/"&amp;$J$7,EMT!$A$4:$C$9,3,FALSE),"")</f>
        <v/>
      </c>
      <c r="G932" s="130" t="str">
        <f t="shared" si="29"/>
        <v/>
      </c>
      <c r="H932" s="48"/>
      <c r="I932" s="103"/>
      <c r="J932" s="48"/>
      <c r="K932" s="75"/>
    </row>
    <row r="933" spans="1:11" x14ac:dyDescent="0.25">
      <c r="A933" s="43">
        <v>916</v>
      </c>
      <c r="B933" s="78"/>
      <c r="C933" s="48"/>
      <c r="D933" s="48"/>
      <c r="E933" s="130" t="str">
        <f t="shared" si="28"/>
        <v/>
      </c>
      <c r="F933" s="130" t="str">
        <f>IF(OR(ISBLANK(B933),ISBLANK(D933))=FALSE,VLOOKUP($B$7&amp;"/"&amp;$J$7,EMT!$A$4:$C$9,3,FALSE),"")</f>
        <v/>
      </c>
      <c r="G933" s="130" t="str">
        <f t="shared" si="29"/>
        <v/>
      </c>
      <c r="H933" s="48"/>
      <c r="I933" s="103"/>
      <c r="J933" s="48"/>
      <c r="K933" s="75"/>
    </row>
    <row r="934" spans="1:11" x14ac:dyDescent="0.25">
      <c r="A934" s="43">
        <v>917</v>
      </c>
      <c r="B934" s="78"/>
      <c r="C934" s="48"/>
      <c r="D934" s="48"/>
      <c r="E934" s="130" t="str">
        <f t="shared" si="28"/>
        <v/>
      </c>
      <c r="F934" s="130" t="str">
        <f>IF(OR(ISBLANK(B934),ISBLANK(D934))=FALSE,VLOOKUP($B$7&amp;"/"&amp;$J$7,EMT!$A$4:$C$9,3,FALSE),"")</f>
        <v/>
      </c>
      <c r="G934" s="130" t="str">
        <f t="shared" si="29"/>
        <v/>
      </c>
      <c r="H934" s="48"/>
      <c r="I934" s="103"/>
      <c r="J934" s="48"/>
      <c r="K934" s="75"/>
    </row>
    <row r="935" spans="1:11" x14ac:dyDescent="0.25">
      <c r="A935" s="43">
        <v>918</v>
      </c>
      <c r="B935" s="78"/>
      <c r="C935" s="48"/>
      <c r="D935" s="48"/>
      <c r="E935" s="130" t="str">
        <f t="shared" si="28"/>
        <v/>
      </c>
      <c r="F935" s="130" t="str">
        <f>IF(OR(ISBLANK(B935),ISBLANK(D935))=FALSE,VLOOKUP($B$7&amp;"/"&amp;$J$7,EMT!$A$4:$C$9,3,FALSE),"")</f>
        <v/>
      </c>
      <c r="G935" s="130" t="str">
        <f t="shared" si="29"/>
        <v/>
      </c>
      <c r="H935" s="48"/>
      <c r="I935" s="103"/>
      <c r="J935" s="48"/>
      <c r="K935" s="75"/>
    </row>
    <row r="936" spans="1:11" x14ac:dyDescent="0.25">
      <c r="A936" s="43">
        <v>919</v>
      </c>
      <c r="B936" s="78"/>
      <c r="C936" s="48"/>
      <c r="D936" s="48"/>
      <c r="E936" s="130" t="str">
        <f t="shared" si="28"/>
        <v/>
      </c>
      <c r="F936" s="130" t="str">
        <f>IF(OR(ISBLANK(B936),ISBLANK(D936))=FALSE,VLOOKUP($B$7&amp;"/"&amp;$J$7,EMT!$A$4:$C$9,3,FALSE),"")</f>
        <v/>
      </c>
      <c r="G936" s="130" t="str">
        <f t="shared" si="29"/>
        <v/>
      </c>
      <c r="H936" s="48"/>
      <c r="I936" s="103"/>
      <c r="J936" s="48"/>
      <c r="K936" s="75"/>
    </row>
    <row r="937" spans="1:11" x14ac:dyDescent="0.25">
      <c r="A937" s="43">
        <v>920</v>
      </c>
      <c r="B937" s="78"/>
      <c r="C937" s="48"/>
      <c r="D937" s="48"/>
      <c r="E937" s="130" t="str">
        <f t="shared" si="28"/>
        <v/>
      </c>
      <c r="F937" s="130" t="str">
        <f>IF(OR(ISBLANK(B937),ISBLANK(D937))=FALSE,VLOOKUP($B$7&amp;"/"&amp;$J$7,EMT!$A$4:$C$9,3,FALSE),"")</f>
        <v/>
      </c>
      <c r="G937" s="130" t="str">
        <f t="shared" si="29"/>
        <v/>
      </c>
      <c r="H937" s="48"/>
      <c r="I937" s="103"/>
      <c r="J937" s="48"/>
      <c r="K937" s="75"/>
    </row>
    <row r="938" spans="1:11" x14ac:dyDescent="0.25">
      <c r="A938" s="43">
        <v>921</v>
      </c>
      <c r="B938" s="78"/>
      <c r="C938" s="48"/>
      <c r="D938" s="48"/>
      <c r="E938" s="130" t="str">
        <f t="shared" si="28"/>
        <v/>
      </c>
      <c r="F938" s="130" t="str">
        <f>IF(OR(ISBLANK(B938),ISBLANK(D938))=FALSE,VLOOKUP($B$7&amp;"/"&amp;$J$7,EMT!$A$4:$C$9,3,FALSE),"")</f>
        <v/>
      </c>
      <c r="G938" s="130" t="str">
        <f t="shared" si="29"/>
        <v/>
      </c>
      <c r="H938" s="48"/>
      <c r="I938" s="103"/>
      <c r="J938" s="48"/>
      <c r="K938" s="75"/>
    </row>
    <row r="939" spans="1:11" x14ac:dyDescent="0.25">
      <c r="A939" s="43">
        <v>922</v>
      </c>
      <c r="B939" s="78"/>
      <c r="C939" s="48"/>
      <c r="D939" s="48"/>
      <c r="E939" s="130" t="str">
        <f t="shared" si="28"/>
        <v/>
      </c>
      <c r="F939" s="130" t="str">
        <f>IF(OR(ISBLANK(B939),ISBLANK(D939))=FALSE,VLOOKUP($B$7&amp;"/"&amp;$J$7,EMT!$A$4:$C$9,3,FALSE),"")</f>
        <v/>
      </c>
      <c r="G939" s="130" t="str">
        <f t="shared" si="29"/>
        <v/>
      </c>
      <c r="H939" s="48"/>
      <c r="I939" s="103"/>
      <c r="J939" s="48"/>
      <c r="K939" s="75"/>
    </row>
    <row r="940" spans="1:11" x14ac:dyDescent="0.25">
      <c r="A940" s="43">
        <v>923</v>
      </c>
      <c r="B940" s="78"/>
      <c r="C940" s="48"/>
      <c r="D940" s="48"/>
      <c r="E940" s="130" t="str">
        <f t="shared" si="28"/>
        <v/>
      </c>
      <c r="F940" s="130" t="str">
        <f>IF(OR(ISBLANK(B940),ISBLANK(D940))=FALSE,VLOOKUP($B$7&amp;"/"&amp;$J$7,EMT!$A$4:$C$9,3,FALSE),"")</f>
        <v/>
      </c>
      <c r="G940" s="130" t="str">
        <f t="shared" si="29"/>
        <v/>
      </c>
      <c r="H940" s="48"/>
      <c r="I940" s="103"/>
      <c r="J940" s="48"/>
      <c r="K940" s="75"/>
    </row>
    <row r="941" spans="1:11" x14ac:dyDescent="0.25">
      <c r="A941" s="43">
        <v>924</v>
      </c>
      <c r="B941" s="78"/>
      <c r="C941" s="48"/>
      <c r="D941" s="48"/>
      <c r="E941" s="130" t="str">
        <f t="shared" si="28"/>
        <v/>
      </c>
      <c r="F941" s="130" t="str">
        <f>IF(OR(ISBLANK(B941),ISBLANK(D941))=FALSE,VLOOKUP($B$7&amp;"/"&amp;$J$7,EMT!$A$4:$C$9,3,FALSE),"")</f>
        <v/>
      </c>
      <c r="G941" s="130" t="str">
        <f t="shared" si="29"/>
        <v/>
      </c>
      <c r="H941" s="48"/>
      <c r="I941" s="103"/>
      <c r="J941" s="48"/>
      <c r="K941" s="75"/>
    </row>
    <row r="942" spans="1:11" x14ac:dyDescent="0.25">
      <c r="A942" s="43">
        <v>925</v>
      </c>
      <c r="B942" s="78"/>
      <c r="C942" s="48"/>
      <c r="D942" s="48"/>
      <c r="E942" s="130" t="str">
        <f t="shared" si="28"/>
        <v/>
      </c>
      <c r="F942" s="130" t="str">
        <f>IF(OR(ISBLANK(B942),ISBLANK(D942))=FALSE,VLOOKUP($B$7&amp;"/"&amp;$J$7,EMT!$A$4:$C$9,3,FALSE),"")</f>
        <v/>
      </c>
      <c r="G942" s="130" t="str">
        <f t="shared" si="29"/>
        <v/>
      </c>
      <c r="H942" s="48"/>
      <c r="I942" s="103"/>
      <c r="J942" s="48"/>
      <c r="K942" s="75"/>
    </row>
    <row r="943" spans="1:11" x14ac:dyDescent="0.25">
      <c r="A943" s="43">
        <v>926</v>
      </c>
      <c r="B943" s="78"/>
      <c r="C943" s="48"/>
      <c r="D943" s="48"/>
      <c r="E943" s="130" t="str">
        <f t="shared" si="28"/>
        <v/>
      </c>
      <c r="F943" s="130" t="str">
        <f>IF(OR(ISBLANK(B943),ISBLANK(D943))=FALSE,VLOOKUP($B$7&amp;"/"&amp;$J$7,EMT!$A$4:$C$9,3,FALSE),"")</f>
        <v/>
      </c>
      <c r="G943" s="130" t="str">
        <f t="shared" si="29"/>
        <v/>
      </c>
      <c r="H943" s="48"/>
      <c r="I943" s="103"/>
      <c r="J943" s="48"/>
      <c r="K943" s="75"/>
    </row>
    <row r="944" spans="1:11" x14ac:dyDescent="0.25">
      <c r="A944" s="43">
        <v>927</v>
      </c>
      <c r="B944" s="78"/>
      <c r="C944" s="48"/>
      <c r="D944" s="48"/>
      <c r="E944" s="130" t="str">
        <f t="shared" si="28"/>
        <v/>
      </c>
      <c r="F944" s="130" t="str">
        <f>IF(OR(ISBLANK(B944),ISBLANK(D944))=FALSE,VLOOKUP($B$7&amp;"/"&amp;$J$7,EMT!$A$4:$C$9,3,FALSE),"")</f>
        <v/>
      </c>
      <c r="G944" s="130" t="str">
        <f t="shared" si="29"/>
        <v/>
      </c>
      <c r="H944" s="48"/>
      <c r="I944" s="103"/>
      <c r="J944" s="48"/>
      <c r="K944" s="75"/>
    </row>
    <row r="945" spans="1:11" x14ac:dyDescent="0.25">
      <c r="A945" s="43">
        <v>928</v>
      </c>
      <c r="B945" s="78"/>
      <c r="C945" s="48"/>
      <c r="D945" s="48"/>
      <c r="E945" s="130" t="str">
        <f t="shared" si="28"/>
        <v/>
      </c>
      <c r="F945" s="130" t="str">
        <f>IF(OR(ISBLANK(B945),ISBLANK(D945))=FALSE,VLOOKUP($B$7&amp;"/"&amp;$J$7,EMT!$A$4:$C$9,3,FALSE),"")</f>
        <v/>
      </c>
      <c r="G945" s="130" t="str">
        <f t="shared" si="29"/>
        <v/>
      </c>
      <c r="H945" s="48"/>
      <c r="I945" s="103"/>
      <c r="J945" s="48"/>
      <c r="K945" s="75"/>
    </row>
    <row r="946" spans="1:11" x14ac:dyDescent="0.25">
      <c r="A946" s="43">
        <v>929</v>
      </c>
      <c r="B946" s="78"/>
      <c r="C946" s="48"/>
      <c r="D946" s="48"/>
      <c r="E946" s="130" t="str">
        <f t="shared" si="28"/>
        <v/>
      </c>
      <c r="F946" s="130" t="str">
        <f>IF(OR(ISBLANK(B946),ISBLANK(D946))=FALSE,VLOOKUP($B$7&amp;"/"&amp;$J$7,EMT!$A$4:$C$9,3,FALSE),"")</f>
        <v/>
      </c>
      <c r="G946" s="130" t="str">
        <f t="shared" si="29"/>
        <v/>
      </c>
      <c r="H946" s="48"/>
      <c r="I946" s="103"/>
      <c r="J946" s="48"/>
      <c r="K946" s="75"/>
    </row>
    <row r="947" spans="1:11" x14ac:dyDescent="0.25">
      <c r="A947" s="43">
        <v>930</v>
      </c>
      <c r="B947" s="78"/>
      <c r="C947" s="48"/>
      <c r="D947" s="48"/>
      <c r="E947" s="130" t="str">
        <f t="shared" si="28"/>
        <v/>
      </c>
      <c r="F947" s="130" t="str">
        <f>IF(OR(ISBLANK(B947),ISBLANK(D947))=FALSE,VLOOKUP($B$7&amp;"/"&amp;$J$7,EMT!$A$4:$C$9,3,FALSE),"")</f>
        <v/>
      </c>
      <c r="G947" s="130" t="str">
        <f t="shared" si="29"/>
        <v/>
      </c>
      <c r="H947" s="48"/>
      <c r="I947" s="103"/>
      <c r="J947" s="48"/>
      <c r="K947" s="75"/>
    </row>
    <row r="948" spans="1:11" x14ac:dyDescent="0.25">
      <c r="A948" s="43">
        <v>931</v>
      </c>
      <c r="B948" s="78"/>
      <c r="C948" s="48"/>
      <c r="D948" s="48"/>
      <c r="E948" s="130" t="str">
        <f t="shared" si="28"/>
        <v/>
      </c>
      <c r="F948" s="130" t="str">
        <f>IF(OR(ISBLANK(B948),ISBLANK(D948))=FALSE,VLOOKUP($B$7&amp;"/"&amp;$J$7,EMT!$A$4:$C$9,3,FALSE),"")</f>
        <v/>
      </c>
      <c r="G948" s="130" t="str">
        <f t="shared" si="29"/>
        <v/>
      </c>
      <c r="H948" s="48"/>
      <c r="I948" s="103"/>
      <c r="J948" s="48"/>
      <c r="K948" s="75"/>
    </row>
    <row r="949" spans="1:11" x14ac:dyDescent="0.25">
      <c r="A949" s="43">
        <v>932</v>
      </c>
      <c r="B949" s="78"/>
      <c r="C949" s="48"/>
      <c r="D949" s="48"/>
      <c r="E949" s="130" t="str">
        <f t="shared" si="28"/>
        <v/>
      </c>
      <c r="F949" s="130" t="str">
        <f>IF(OR(ISBLANK(B949),ISBLANK(D949))=FALSE,VLOOKUP($B$7&amp;"/"&amp;$J$7,EMT!$A$4:$C$9,3,FALSE),"")</f>
        <v/>
      </c>
      <c r="G949" s="130" t="str">
        <f t="shared" si="29"/>
        <v/>
      </c>
      <c r="H949" s="48"/>
      <c r="I949" s="103"/>
      <c r="J949" s="48"/>
      <c r="K949" s="75"/>
    </row>
    <row r="950" spans="1:11" x14ac:dyDescent="0.25">
      <c r="A950" s="43">
        <v>933</v>
      </c>
      <c r="B950" s="78"/>
      <c r="C950" s="48"/>
      <c r="D950" s="48"/>
      <c r="E950" s="130" t="str">
        <f t="shared" si="28"/>
        <v/>
      </c>
      <c r="F950" s="130" t="str">
        <f>IF(OR(ISBLANK(B950),ISBLANK(D950))=FALSE,VLOOKUP($B$7&amp;"/"&amp;$J$7,EMT!$A$4:$C$9,3,FALSE),"")</f>
        <v/>
      </c>
      <c r="G950" s="130" t="str">
        <f t="shared" si="29"/>
        <v/>
      </c>
      <c r="H950" s="48"/>
      <c r="I950" s="103"/>
      <c r="J950" s="48"/>
      <c r="K950" s="75"/>
    </row>
    <row r="951" spans="1:11" x14ac:dyDescent="0.25">
      <c r="A951" s="43">
        <v>934</v>
      </c>
      <c r="B951" s="78"/>
      <c r="C951" s="48"/>
      <c r="D951" s="48"/>
      <c r="E951" s="130" t="str">
        <f t="shared" si="28"/>
        <v/>
      </c>
      <c r="F951" s="130" t="str">
        <f>IF(OR(ISBLANK(B951),ISBLANK(D951))=FALSE,VLOOKUP($B$7&amp;"/"&amp;$J$7,EMT!$A$4:$C$9,3,FALSE),"")</f>
        <v/>
      </c>
      <c r="G951" s="130" t="str">
        <f t="shared" si="29"/>
        <v/>
      </c>
      <c r="H951" s="48"/>
      <c r="I951" s="103"/>
      <c r="J951" s="48"/>
      <c r="K951" s="75"/>
    </row>
    <row r="952" spans="1:11" x14ac:dyDescent="0.25">
      <c r="A952" s="43">
        <v>935</v>
      </c>
      <c r="B952" s="78"/>
      <c r="C952" s="48"/>
      <c r="D952" s="48"/>
      <c r="E952" s="130" t="str">
        <f t="shared" si="28"/>
        <v/>
      </c>
      <c r="F952" s="130" t="str">
        <f>IF(OR(ISBLANK(B952),ISBLANK(D952))=FALSE,VLOOKUP($B$7&amp;"/"&amp;$J$7,EMT!$A$4:$C$9,3,FALSE),"")</f>
        <v/>
      </c>
      <c r="G952" s="130" t="str">
        <f t="shared" si="29"/>
        <v/>
      </c>
      <c r="H952" s="48"/>
      <c r="I952" s="103"/>
      <c r="J952" s="48"/>
      <c r="K952" s="75"/>
    </row>
    <row r="953" spans="1:11" x14ac:dyDescent="0.25">
      <c r="A953" s="43">
        <v>936</v>
      </c>
      <c r="B953" s="78"/>
      <c r="C953" s="48"/>
      <c r="D953" s="48"/>
      <c r="E953" s="130" t="str">
        <f t="shared" si="28"/>
        <v/>
      </c>
      <c r="F953" s="130" t="str">
        <f>IF(OR(ISBLANK(B953),ISBLANK(D953))=FALSE,VLOOKUP($B$7&amp;"/"&amp;$J$7,EMT!$A$4:$C$9,3,FALSE),"")</f>
        <v/>
      </c>
      <c r="G953" s="130" t="str">
        <f t="shared" si="29"/>
        <v/>
      </c>
      <c r="H953" s="48"/>
      <c r="I953" s="103"/>
      <c r="J953" s="48"/>
      <c r="K953" s="75"/>
    </row>
    <row r="954" spans="1:11" x14ac:dyDescent="0.25">
      <c r="A954" s="43">
        <v>937</v>
      </c>
      <c r="B954" s="78"/>
      <c r="C954" s="48"/>
      <c r="D954" s="48"/>
      <c r="E954" s="130" t="str">
        <f t="shared" si="28"/>
        <v/>
      </c>
      <c r="F954" s="130" t="str">
        <f>IF(OR(ISBLANK(B954),ISBLANK(D954))=FALSE,VLOOKUP($B$7&amp;"/"&amp;$J$7,EMT!$A$4:$C$9,3,FALSE),"")</f>
        <v/>
      </c>
      <c r="G954" s="130" t="str">
        <f t="shared" si="29"/>
        <v/>
      </c>
      <c r="H954" s="48"/>
      <c r="I954" s="103"/>
      <c r="J954" s="48"/>
      <c r="K954" s="75"/>
    </row>
    <row r="955" spans="1:11" x14ac:dyDescent="0.25">
      <c r="A955" s="43">
        <v>938</v>
      </c>
      <c r="B955" s="78"/>
      <c r="C955" s="48"/>
      <c r="D955" s="48"/>
      <c r="E955" s="130" t="str">
        <f t="shared" si="28"/>
        <v/>
      </c>
      <c r="F955" s="130" t="str">
        <f>IF(OR(ISBLANK(B955),ISBLANK(D955))=FALSE,VLOOKUP($B$7&amp;"/"&amp;$J$7,EMT!$A$4:$C$9,3,FALSE),"")</f>
        <v/>
      </c>
      <c r="G955" s="130" t="str">
        <f t="shared" si="29"/>
        <v/>
      </c>
      <c r="H955" s="48"/>
      <c r="I955" s="103"/>
      <c r="J955" s="48"/>
      <c r="K955" s="75"/>
    </row>
    <row r="956" spans="1:11" x14ac:dyDescent="0.25">
      <c r="A956" s="43">
        <v>939</v>
      </c>
      <c r="B956" s="78"/>
      <c r="C956" s="48"/>
      <c r="D956" s="48"/>
      <c r="E956" s="130" t="str">
        <f t="shared" si="28"/>
        <v/>
      </c>
      <c r="F956" s="130" t="str">
        <f>IF(OR(ISBLANK(B956),ISBLANK(D956))=FALSE,VLOOKUP($B$7&amp;"/"&amp;$J$7,EMT!$A$4:$C$9,3,FALSE),"")</f>
        <v/>
      </c>
      <c r="G956" s="130" t="str">
        <f t="shared" si="29"/>
        <v/>
      </c>
      <c r="H956" s="48"/>
      <c r="I956" s="103"/>
      <c r="J956" s="48"/>
      <c r="K956" s="75"/>
    </row>
    <row r="957" spans="1:11" x14ac:dyDescent="0.25">
      <c r="A957" s="43">
        <v>940</v>
      </c>
      <c r="B957" s="78"/>
      <c r="C957" s="48"/>
      <c r="D957" s="48"/>
      <c r="E957" s="130" t="str">
        <f t="shared" si="28"/>
        <v/>
      </c>
      <c r="F957" s="130" t="str">
        <f>IF(OR(ISBLANK(B957),ISBLANK(D957))=FALSE,VLOOKUP($B$7&amp;"/"&amp;$J$7,EMT!$A$4:$C$9,3,FALSE),"")</f>
        <v/>
      </c>
      <c r="G957" s="130" t="str">
        <f t="shared" si="29"/>
        <v/>
      </c>
      <c r="H957" s="48"/>
      <c r="I957" s="103"/>
      <c r="J957" s="48"/>
      <c r="K957" s="75"/>
    </row>
    <row r="958" spans="1:11" x14ac:dyDescent="0.25">
      <c r="A958" s="43">
        <v>941</v>
      </c>
      <c r="B958" s="78"/>
      <c r="C958" s="48"/>
      <c r="D958" s="48"/>
      <c r="E958" s="130" t="str">
        <f t="shared" si="28"/>
        <v/>
      </c>
      <c r="F958" s="130" t="str">
        <f>IF(OR(ISBLANK(B958),ISBLANK(D958))=FALSE,VLOOKUP($B$7&amp;"/"&amp;$J$7,EMT!$A$4:$C$9,3,FALSE),"")</f>
        <v/>
      </c>
      <c r="G958" s="130" t="str">
        <f t="shared" si="29"/>
        <v/>
      </c>
      <c r="H958" s="48"/>
      <c r="I958" s="103"/>
      <c r="J958" s="48"/>
      <c r="K958" s="75"/>
    </row>
    <row r="959" spans="1:11" x14ac:dyDescent="0.25">
      <c r="A959" s="43">
        <v>942</v>
      </c>
      <c r="B959" s="78"/>
      <c r="C959" s="48"/>
      <c r="D959" s="48"/>
      <c r="E959" s="130" t="str">
        <f t="shared" si="28"/>
        <v/>
      </c>
      <c r="F959" s="130" t="str">
        <f>IF(OR(ISBLANK(B959),ISBLANK(D959))=FALSE,VLOOKUP($B$7&amp;"/"&amp;$J$7,EMT!$A$4:$C$9,3,FALSE),"")</f>
        <v/>
      </c>
      <c r="G959" s="130" t="str">
        <f t="shared" si="29"/>
        <v/>
      </c>
      <c r="H959" s="48"/>
      <c r="I959" s="103"/>
      <c r="J959" s="48"/>
      <c r="K959" s="75"/>
    </row>
    <row r="960" spans="1:11" x14ac:dyDescent="0.25">
      <c r="A960" s="43">
        <v>943</v>
      </c>
      <c r="B960" s="78"/>
      <c r="C960" s="48"/>
      <c r="D960" s="48"/>
      <c r="E960" s="130" t="str">
        <f t="shared" si="28"/>
        <v/>
      </c>
      <c r="F960" s="130" t="str">
        <f>IF(OR(ISBLANK(B960),ISBLANK(D960))=FALSE,VLOOKUP($B$7&amp;"/"&amp;$J$7,EMT!$A$4:$C$9,3,FALSE),"")</f>
        <v/>
      </c>
      <c r="G960" s="130" t="str">
        <f t="shared" si="29"/>
        <v/>
      </c>
      <c r="H960" s="48"/>
      <c r="I960" s="103"/>
      <c r="J960" s="48"/>
      <c r="K960" s="75"/>
    </row>
    <row r="961" spans="1:11" x14ac:dyDescent="0.25">
      <c r="A961" s="43">
        <v>944</v>
      </c>
      <c r="B961" s="78"/>
      <c r="C961" s="48"/>
      <c r="D961" s="48"/>
      <c r="E961" s="130" t="str">
        <f t="shared" si="28"/>
        <v/>
      </c>
      <c r="F961" s="130" t="str">
        <f>IF(OR(ISBLANK(B961),ISBLANK(D961))=FALSE,VLOOKUP($B$7&amp;"/"&amp;$J$7,EMT!$A$4:$C$9,3,FALSE),"")</f>
        <v/>
      </c>
      <c r="G961" s="130" t="str">
        <f t="shared" si="29"/>
        <v/>
      </c>
      <c r="H961" s="48"/>
      <c r="I961" s="103"/>
      <c r="J961" s="48"/>
      <c r="K961" s="75"/>
    </row>
    <row r="962" spans="1:11" x14ac:dyDescent="0.25">
      <c r="A962" s="43">
        <v>945</v>
      </c>
      <c r="B962" s="78"/>
      <c r="C962" s="48"/>
      <c r="D962" s="48"/>
      <c r="E962" s="130" t="str">
        <f t="shared" si="28"/>
        <v/>
      </c>
      <c r="F962" s="130" t="str">
        <f>IF(OR(ISBLANK(B962),ISBLANK(D962))=FALSE,VLOOKUP($B$7&amp;"/"&amp;$J$7,EMT!$A$4:$C$9,3,FALSE),"")</f>
        <v/>
      </c>
      <c r="G962" s="130" t="str">
        <f t="shared" si="29"/>
        <v/>
      </c>
      <c r="H962" s="48"/>
      <c r="I962" s="103"/>
      <c r="J962" s="48"/>
      <c r="K962" s="75"/>
    </row>
    <row r="963" spans="1:11" x14ac:dyDescent="0.25">
      <c r="A963" s="43">
        <v>946</v>
      </c>
      <c r="B963" s="78"/>
      <c r="C963" s="48"/>
      <c r="D963" s="48"/>
      <c r="E963" s="130" t="str">
        <f t="shared" si="28"/>
        <v/>
      </c>
      <c r="F963" s="130" t="str">
        <f>IF(OR(ISBLANK(B963),ISBLANK(D963))=FALSE,VLOOKUP($B$7&amp;"/"&amp;$J$7,EMT!$A$4:$C$9,3,FALSE),"")</f>
        <v/>
      </c>
      <c r="G963" s="130" t="str">
        <f t="shared" si="29"/>
        <v/>
      </c>
      <c r="H963" s="48"/>
      <c r="I963" s="103"/>
      <c r="J963" s="48"/>
      <c r="K963" s="75"/>
    </row>
    <row r="964" spans="1:11" x14ac:dyDescent="0.25">
      <c r="A964" s="43">
        <v>947</v>
      </c>
      <c r="B964" s="78"/>
      <c r="C964" s="48"/>
      <c r="D964" s="48"/>
      <c r="E964" s="130" t="str">
        <f t="shared" si="28"/>
        <v/>
      </c>
      <c r="F964" s="130" t="str">
        <f>IF(OR(ISBLANK(B964),ISBLANK(D964))=FALSE,VLOOKUP($B$7&amp;"/"&amp;$J$7,EMT!$A$4:$C$9,3,FALSE),"")</f>
        <v/>
      </c>
      <c r="G964" s="130" t="str">
        <f t="shared" si="29"/>
        <v/>
      </c>
      <c r="H964" s="48"/>
      <c r="I964" s="103"/>
      <c r="J964" s="48"/>
      <c r="K964" s="75"/>
    </row>
    <row r="965" spans="1:11" x14ac:dyDescent="0.25">
      <c r="A965" s="43">
        <v>948</v>
      </c>
      <c r="B965" s="78"/>
      <c r="C965" s="48"/>
      <c r="D965" s="48"/>
      <c r="E965" s="130" t="str">
        <f t="shared" si="28"/>
        <v/>
      </c>
      <c r="F965" s="130" t="str">
        <f>IF(OR(ISBLANK(B965),ISBLANK(D965))=FALSE,VLOOKUP($B$7&amp;"/"&amp;$J$7,EMT!$A$4:$C$9,3,FALSE),"")</f>
        <v/>
      </c>
      <c r="G965" s="130" t="str">
        <f t="shared" si="29"/>
        <v/>
      </c>
      <c r="H965" s="48"/>
      <c r="I965" s="103"/>
      <c r="J965" s="48"/>
      <c r="K965" s="75"/>
    </row>
    <row r="966" spans="1:11" x14ac:dyDescent="0.25">
      <c r="A966" s="43">
        <v>949</v>
      </c>
      <c r="B966" s="78"/>
      <c r="C966" s="48"/>
      <c r="D966" s="48"/>
      <c r="E966" s="130" t="str">
        <f t="shared" si="28"/>
        <v/>
      </c>
      <c r="F966" s="130" t="str">
        <f>IF(OR(ISBLANK(B966),ISBLANK(D966))=FALSE,VLOOKUP($B$7&amp;"/"&amp;$J$7,EMT!$A$4:$C$9,3,FALSE),"")</f>
        <v/>
      </c>
      <c r="G966" s="130" t="str">
        <f t="shared" si="29"/>
        <v/>
      </c>
      <c r="H966" s="48"/>
      <c r="I966" s="103"/>
      <c r="J966" s="48"/>
      <c r="K966" s="75"/>
    </row>
    <row r="967" spans="1:11" x14ac:dyDescent="0.25">
      <c r="A967" s="43">
        <v>950</v>
      </c>
      <c r="B967" s="78"/>
      <c r="C967" s="48"/>
      <c r="D967" s="48"/>
      <c r="E967" s="130" t="str">
        <f t="shared" si="28"/>
        <v/>
      </c>
      <c r="F967" s="130" t="str">
        <f>IF(OR(ISBLANK(B967),ISBLANK(D967))=FALSE,VLOOKUP($B$7&amp;"/"&amp;$J$7,EMT!$A$4:$C$9,3,FALSE),"")</f>
        <v/>
      </c>
      <c r="G967" s="130" t="str">
        <f t="shared" si="29"/>
        <v/>
      </c>
      <c r="H967" s="48"/>
      <c r="I967" s="103"/>
      <c r="J967" s="48"/>
      <c r="K967" s="75"/>
    </row>
    <row r="968" spans="1:11" x14ac:dyDescent="0.25">
      <c r="A968" s="43">
        <v>951</v>
      </c>
      <c r="B968" s="78"/>
      <c r="C968" s="48"/>
      <c r="D968" s="48"/>
      <c r="E968" s="130" t="str">
        <f t="shared" si="28"/>
        <v/>
      </c>
      <c r="F968" s="130" t="str">
        <f>IF(OR(ISBLANK(B968),ISBLANK(D968))=FALSE,VLOOKUP($B$7&amp;"/"&amp;$J$7,EMT!$A$4:$C$9,3,FALSE),"")</f>
        <v/>
      </c>
      <c r="G968" s="130" t="str">
        <f t="shared" si="29"/>
        <v/>
      </c>
      <c r="H968" s="48"/>
      <c r="I968" s="103"/>
      <c r="J968" s="48"/>
      <c r="K968" s="75"/>
    </row>
    <row r="969" spans="1:11" x14ac:dyDescent="0.25">
      <c r="A969" s="43">
        <v>952</v>
      </c>
      <c r="B969" s="78"/>
      <c r="C969" s="48"/>
      <c r="D969" s="48"/>
      <c r="E969" s="130" t="str">
        <f t="shared" si="28"/>
        <v/>
      </c>
      <c r="F969" s="130" t="str">
        <f>IF(OR(ISBLANK(B969),ISBLANK(D969))=FALSE,VLOOKUP($B$7&amp;"/"&amp;$J$7,EMT!$A$4:$C$9,3,FALSE),"")</f>
        <v/>
      </c>
      <c r="G969" s="130" t="str">
        <f t="shared" si="29"/>
        <v/>
      </c>
      <c r="H969" s="48"/>
      <c r="I969" s="103"/>
      <c r="J969" s="48"/>
      <c r="K969" s="75"/>
    </row>
    <row r="970" spans="1:11" x14ac:dyDescent="0.25">
      <c r="A970" s="43">
        <v>953</v>
      </c>
      <c r="B970" s="78"/>
      <c r="C970" s="48"/>
      <c r="D970" s="48"/>
      <c r="E970" s="130" t="str">
        <f t="shared" si="28"/>
        <v/>
      </c>
      <c r="F970" s="130" t="str">
        <f>IF(OR(ISBLANK(B970),ISBLANK(D970))=FALSE,VLOOKUP($B$7&amp;"/"&amp;$J$7,EMT!$A$4:$C$9,3,FALSE),"")</f>
        <v/>
      </c>
      <c r="G970" s="130" t="str">
        <f t="shared" si="29"/>
        <v/>
      </c>
      <c r="H970" s="48"/>
      <c r="I970" s="103"/>
      <c r="J970" s="48"/>
      <c r="K970" s="75"/>
    </row>
    <row r="971" spans="1:11" x14ac:dyDescent="0.25">
      <c r="A971" s="43">
        <v>954</v>
      </c>
      <c r="B971" s="78"/>
      <c r="C971" s="48"/>
      <c r="D971" s="48"/>
      <c r="E971" s="130" t="str">
        <f t="shared" si="28"/>
        <v/>
      </c>
      <c r="F971" s="130" t="str">
        <f>IF(OR(ISBLANK(B971),ISBLANK(D971))=FALSE,VLOOKUP($B$7&amp;"/"&amp;$J$7,EMT!$A$4:$C$9,3,FALSE),"")</f>
        <v/>
      </c>
      <c r="G971" s="130" t="str">
        <f t="shared" si="29"/>
        <v/>
      </c>
      <c r="H971" s="48"/>
      <c r="I971" s="103"/>
      <c r="J971" s="48"/>
      <c r="K971" s="75"/>
    </row>
    <row r="972" spans="1:11" x14ac:dyDescent="0.25">
      <c r="A972" s="43">
        <v>955</v>
      </c>
      <c r="B972" s="78"/>
      <c r="C972" s="48"/>
      <c r="D972" s="48"/>
      <c r="E972" s="130" t="str">
        <f t="shared" si="28"/>
        <v/>
      </c>
      <c r="F972" s="130" t="str">
        <f>IF(OR(ISBLANK(B972),ISBLANK(D972))=FALSE,VLOOKUP($B$7&amp;"/"&amp;$J$7,EMT!$A$4:$C$9,3,FALSE),"")</f>
        <v/>
      </c>
      <c r="G972" s="130" t="str">
        <f t="shared" si="29"/>
        <v/>
      </c>
      <c r="H972" s="48"/>
      <c r="I972" s="103"/>
      <c r="J972" s="48"/>
      <c r="K972" s="75"/>
    </row>
    <row r="973" spans="1:11" x14ac:dyDescent="0.25">
      <c r="A973" s="43">
        <v>956</v>
      </c>
      <c r="B973" s="78"/>
      <c r="C973" s="48"/>
      <c r="D973" s="48"/>
      <c r="E973" s="130" t="str">
        <f t="shared" si="28"/>
        <v/>
      </c>
      <c r="F973" s="130" t="str">
        <f>IF(OR(ISBLANK(B973),ISBLANK(D973))=FALSE,VLOOKUP($B$7&amp;"/"&amp;$J$7,EMT!$A$4:$C$9,3,FALSE),"")</f>
        <v/>
      </c>
      <c r="G973" s="130" t="str">
        <f t="shared" si="29"/>
        <v/>
      </c>
      <c r="H973" s="48"/>
      <c r="I973" s="103"/>
      <c r="J973" s="48"/>
      <c r="K973" s="75"/>
    </row>
    <row r="974" spans="1:11" x14ac:dyDescent="0.25">
      <c r="A974" s="43">
        <v>957</v>
      </c>
      <c r="B974" s="78"/>
      <c r="C974" s="48"/>
      <c r="D974" s="48"/>
      <c r="E974" s="130" t="str">
        <f t="shared" si="28"/>
        <v/>
      </c>
      <c r="F974" s="130" t="str">
        <f>IF(OR(ISBLANK(B974),ISBLANK(D974))=FALSE,VLOOKUP($B$7&amp;"/"&amp;$J$7,EMT!$A$4:$C$9,3,FALSE),"")</f>
        <v/>
      </c>
      <c r="G974" s="130" t="str">
        <f t="shared" si="29"/>
        <v/>
      </c>
      <c r="H974" s="48"/>
      <c r="I974" s="103"/>
      <c r="J974" s="48"/>
      <c r="K974" s="75"/>
    </row>
    <row r="975" spans="1:11" x14ac:dyDescent="0.25">
      <c r="A975" s="43">
        <v>958</v>
      </c>
      <c r="B975" s="78"/>
      <c r="C975" s="48"/>
      <c r="D975" s="48"/>
      <c r="E975" s="130" t="str">
        <f t="shared" si="28"/>
        <v/>
      </c>
      <c r="F975" s="130" t="str">
        <f>IF(OR(ISBLANK(B975),ISBLANK(D975))=FALSE,VLOOKUP($B$7&amp;"/"&amp;$J$7,EMT!$A$4:$C$9,3,FALSE),"")</f>
        <v/>
      </c>
      <c r="G975" s="130" t="str">
        <f t="shared" si="29"/>
        <v/>
      </c>
      <c r="H975" s="48"/>
      <c r="I975" s="103"/>
      <c r="J975" s="48"/>
      <c r="K975" s="75"/>
    </row>
    <row r="976" spans="1:11" x14ac:dyDescent="0.25">
      <c r="A976" s="43">
        <v>959</v>
      </c>
      <c r="B976" s="78"/>
      <c r="C976" s="48"/>
      <c r="D976" s="48"/>
      <c r="E976" s="130" t="str">
        <f t="shared" si="28"/>
        <v/>
      </c>
      <c r="F976" s="130" t="str">
        <f>IF(OR(ISBLANK(B976),ISBLANK(D976))=FALSE,VLOOKUP($B$7&amp;"/"&amp;$J$7,EMT!$A$4:$C$9,3,FALSE),"")</f>
        <v/>
      </c>
      <c r="G976" s="130" t="str">
        <f t="shared" si="29"/>
        <v/>
      </c>
      <c r="H976" s="48"/>
      <c r="I976" s="103"/>
      <c r="J976" s="48"/>
      <c r="K976" s="75"/>
    </row>
    <row r="977" spans="1:11" x14ac:dyDescent="0.25">
      <c r="A977" s="43">
        <v>960</v>
      </c>
      <c r="B977" s="78"/>
      <c r="C977" s="48"/>
      <c r="D977" s="48"/>
      <c r="E977" s="130" t="str">
        <f t="shared" si="28"/>
        <v/>
      </c>
      <c r="F977" s="130" t="str">
        <f>IF(OR(ISBLANK(B977),ISBLANK(D977))=FALSE,VLOOKUP($B$7&amp;"/"&amp;$J$7,EMT!$A$4:$C$9,3,FALSE),"")</f>
        <v/>
      </c>
      <c r="G977" s="130" t="str">
        <f t="shared" si="29"/>
        <v/>
      </c>
      <c r="H977" s="48"/>
      <c r="I977" s="103"/>
      <c r="J977" s="48"/>
      <c r="K977" s="75"/>
    </row>
    <row r="978" spans="1:11" x14ac:dyDescent="0.25">
      <c r="A978" s="43">
        <v>961</v>
      </c>
      <c r="B978" s="78"/>
      <c r="C978" s="48"/>
      <c r="D978" s="48"/>
      <c r="E978" s="130" t="str">
        <f t="shared" ref="E978:E1013" si="30">IF(OR(ISBLANK(B978),ISBLANK(C978),ISBLANK(D978)) = FALSE,D978-$J$7,"")</f>
        <v/>
      </c>
      <c r="F978" s="130" t="str">
        <f>IF(OR(ISBLANK(B978),ISBLANK(D978))=FALSE,VLOOKUP($B$7&amp;"/"&amp;$J$7,EMT!$A$4:$C$9,3,FALSE),"")</f>
        <v/>
      </c>
      <c r="G978" s="130" t="str">
        <f t="shared" si="29"/>
        <v/>
      </c>
      <c r="H978" s="48"/>
      <c r="I978" s="103"/>
      <c r="J978" s="48"/>
      <c r="K978" s="75"/>
    </row>
    <row r="979" spans="1:11" x14ac:dyDescent="0.25">
      <c r="A979" s="43">
        <v>962</v>
      </c>
      <c r="B979" s="78"/>
      <c r="C979" s="48"/>
      <c r="D979" s="48"/>
      <c r="E979" s="130" t="str">
        <f t="shared" si="30"/>
        <v/>
      </c>
      <c r="F979" s="130" t="str">
        <f>IF(OR(ISBLANK(B979),ISBLANK(D979))=FALSE,VLOOKUP($B$7&amp;"/"&amp;$J$7,EMT!$A$4:$C$9,3,FALSE),"")</f>
        <v/>
      </c>
      <c r="G979" s="130" t="str">
        <f t="shared" ref="G979:G1013" si="31">IF(F979="","",-F979)</f>
        <v/>
      </c>
      <c r="H979" s="48"/>
      <c r="I979" s="103"/>
      <c r="J979" s="48"/>
      <c r="K979" s="75"/>
    </row>
    <row r="980" spans="1:11" x14ac:dyDescent="0.25">
      <c r="A980" s="43">
        <v>963</v>
      </c>
      <c r="B980" s="78"/>
      <c r="C980" s="48"/>
      <c r="D980" s="48"/>
      <c r="E980" s="130" t="str">
        <f t="shared" si="30"/>
        <v/>
      </c>
      <c r="F980" s="130" t="str">
        <f>IF(OR(ISBLANK(B980),ISBLANK(D980))=FALSE,VLOOKUP($B$7&amp;"/"&amp;$J$7,EMT!$A$4:$C$9,3,FALSE),"")</f>
        <v/>
      </c>
      <c r="G980" s="130" t="str">
        <f t="shared" si="31"/>
        <v/>
      </c>
      <c r="H980" s="48"/>
      <c r="I980" s="103"/>
      <c r="J980" s="48"/>
      <c r="K980" s="75"/>
    </row>
    <row r="981" spans="1:11" x14ac:dyDescent="0.25">
      <c r="A981" s="43">
        <v>964</v>
      </c>
      <c r="B981" s="78"/>
      <c r="C981" s="48"/>
      <c r="D981" s="48"/>
      <c r="E981" s="130" t="str">
        <f t="shared" si="30"/>
        <v/>
      </c>
      <c r="F981" s="130" t="str">
        <f>IF(OR(ISBLANK(B981),ISBLANK(D981))=FALSE,VLOOKUP($B$7&amp;"/"&amp;$J$7,EMT!$A$4:$C$9,3,FALSE),"")</f>
        <v/>
      </c>
      <c r="G981" s="130" t="str">
        <f t="shared" si="31"/>
        <v/>
      </c>
      <c r="H981" s="48"/>
      <c r="I981" s="103"/>
      <c r="J981" s="48"/>
      <c r="K981" s="75"/>
    </row>
    <row r="982" spans="1:11" x14ac:dyDescent="0.25">
      <c r="A982" s="43">
        <v>965</v>
      </c>
      <c r="B982" s="78"/>
      <c r="C982" s="48"/>
      <c r="D982" s="48"/>
      <c r="E982" s="130" t="str">
        <f t="shared" si="30"/>
        <v/>
      </c>
      <c r="F982" s="130" t="str">
        <f>IF(OR(ISBLANK(B982),ISBLANK(D982))=FALSE,VLOOKUP($B$7&amp;"/"&amp;$J$7,EMT!$A$4:$C$9,3,FALSE),"")</f>
        <v/>
      </c>
      <c r="G982" s="130" t="str">
        <f t="shared" si="31"/>
        <v/>
      </c>
      <c r="H982" s="48"/>
      <c r="I982" s="103"/>
      <c r="J982" s="48"/>
      <c r="K982" s="75"/>
    </row>
    <row r="983" spans="1:11" x14ac:dyDescent="0.25">
      <c r="A983" s="43">
        <v>966</v>
      </c>
      <c r="B983" s="78"/>
      <c r="C983" s="48"/>
      <c r="D983" s="48"/>
      <c r="E983" s="130" t="str">
        <f t="shared" si="30"/>
        <v/>
      </c>
      <c r="F983" s="130" t="str">
        <f>IF(OR(ISBLANK(B983),ISBLANK(D983))=FALSE,VLOOKUP($B$7&amp;"/"&amp;$J$7,EMT!$A$4:$C$9,3,FALSE),"")</f>
        <v/>
      </c>
      <c r="G983" s="130" t="str">
        <f t="shared" si="31"/>
        <v/>
      </c>
      <c r="H983" s="48"/>
      <c r="I983" s="103"/>
      <c r="J983" s="48"/>
      <c r="K983" s="75"/>
    </row>
    <row r="984" spans="1:11" x14ac:dyDescent="0.25">
      <c r="A984" s="43">
        <v>967</v>
      </c>
      <c r="B984" s="78"/>
      <c r="C984" s="48"/>
      <c r="D984" s="48"/>
      <c r="E984" s="130" t="str">
        <f t="shared" si="30"/>
        <v/>
      </c>
      <c r="F984" s="130" t="str">
        <f>IF(OR(ISBLANK(B984),ISBLANK(D984))=FALSE,VLOOKUP($B$7&amp;"/"&amp;$J$7,EMT!$A$4:$C$9,3,FALSE),"")</f>
        <v/>
      </c>
      <c r="G984" s="130" t="str">
        <f t="shared" si="31"/>
        <v/>
      </c>
      <c r="H984" s="48"/>
      <c r="I984" s="103"/>
      <c r="J984" s="48"/>
      <c r="K984" s="75"/>
    </row>
    <row r="985" spans="1:11" x14ac:dyDescent="0.25">
      <c r="A985" s="43">
        <v>968</v>
      </c>
      <c r="B985" s="78"/>
      <c r="C985" s="48"/>
      <c r="D985" s="48"/>
      <c r="E985" s="130" t="str">
        <f t="shared" si="30"/>
        <v/>
      </c>
      <c r="F985" s="130" t="str">
        <f>IF(OR(ISBLANK(B985),ISBLANK(D985))=FALSE,VLOOKUP($B$7&amp;"/"&amp;$J$7,EMT!$A$4:$C$9,3,FALSE),"")</f>
        <v/>
      </c>
      <c r="G985" s="130" t="str">
        <f t="shared" si="31"/>
        <v/>
      </c>
      <c r="H985" s="48"/>
      <c r="I985" s="103"/>
      <c r="J985" s="48"/>
      <c r="K985" s="75"/>
    </row>
    <row r="986" spans="1:11" x14ac:dyDescent="0.25">
      <c r="A986" s="43">
        <v>969</v>
      </c>
      <c r="B986" s="78"/>
      <c r="C986" s="48"/>
      <c r="D986" s="48"/>
      <c r="E986" s="130" t="str">
        <f t="shared" si="30"/>
        <v/>
      </c>
      <c r="F986" s="130" t="str">
        <f>IF(OR(ISBLANK(B986),ISBLANK(D986))=FALSE,VLOOKUP($B$7&amp;"/"&amp;$J$7,EMT!$A$4:$C$9,3,FALSE),"")</f>
        <v/>
      </c>
      <c r="G986" s="130" t="str">
        <f t="shared" si="31"/>
        <v/>
      </c>
      <c r="H986" s="48"/>
      <c r="I986" s="103"/>
      <c r="J986" s="48"/>
      <c r="K986" s="75"/>
    </row>
    <row r="987" spans="1:11" x14ac:dyDescent="0.25">
      <c r="A987" s="43">
        <v>970</v>
      </c>
      <c r="B987" s="78"/>
      <c r="C987" s="48"/>
      <c r="D987" s="48"/>
      <c r="E987" s="130" t="str">
        <f t="shared" si="30"/>
        <v/>
      </c>
      <c r="F987" s="130" t="str">
        <f>IF(OR(ISBLANK(B987),ISBLANK(D987))=FALSE,VLOOKUP($B$7&amp;"/"&amp;$J$7,EMT!$A$4:$C$9,3,FALSE),"")</f>
        <v/>
      </c>
      <c r="G987" s="130" t="str">
        <f t="shared" si="31"/>
        <v/>
      </c>
      <c r="H987" s="48"/>
      <c r="I987" s="103"/>
      <c r="J987" s="48"/>
      <c r="K987" s="75"/>
    </row>
    <row r="988" spans="1:11" x14ac:dyDescent="0.25">
      <c r="A988" s="43">
        <v>971</v>
      </c>
      <c r="B988" s="78"/>
      <c r="C988" s="48"/>
      <c r="D988" s="48"/>
      <c r="E988" s="130" t="str">
        <f t="shared" si="30"/>
        <v/>
      </c>
      <c r="F988" s="130" t="str">
        <f>IF(OR(ISBLANK(B988),ISBLANK(D988))=FALSE,VLOOKUP($B$7&amp;"/"&amp;$J$7,EMT!$A$4:$C$9,3,FALSE),"")</f>
        <v/>
      </c>
      <c r="G988" s="130" t="str">
        <f t="shared" si="31"/>
        <v/>
      </c>
      <c r="H988" s="48"/>
      <c r="I988" s="103"/>
      <c r="J988" s="48"/>
      <c r="K988" s="75"/>
    </row>
    <row r="989" spans="1:11" x14ac:dyDescent="0.25">
      <c r="A989" s="43">
        <v>972</v>
      </c>
      <c r="B989" s="78"/>
      <c r="C989" s="48"/>
      <c r="D989" s="48"/>
      <c r="E989" s="130" t="str">
        <f t="shared" si="30"/>
        <v/>
      </c>
      <c r="F989" s="130" t="str">
        <f>IF(OR(ISBLANK(B989),ISBLANK(D989))=FALSE,VLOOKUP($B$7&amp;"/"&amp;$J$7,EMT!$A$4:$C$9,3,FALSE),"")</f>
        <v/>
      </c>
      <c r="G989" s="130" t="str">
        <f t="shared" si="31"/>
        <v/>
      </c>
      <c r="H989" s="48"/>
      <c r="I989" s="103"/>
      <c r="J989" s="48"/>
      <c r="K989" s="75"/>
    </row>
    <row r="990" spans="1:11" x14ac:dyDescent="0.25">
      <c r="A990" s="43">
        <v>973</v>
      </c>
      <c r="B990" s="78"/>
      <c r="C990" s="48"/>
      <c r="D990" s="48"/>
      <c r="E990" s="130" t="str">
        <f t="shared" si="30"/>
        <v/>
      </c>
      <c r="F990" s="130" t="str">
        <f>IF(OR(ISBLANK(B990),ISBLANK(D990))=FALSE,VLOOKUP($B$7&amp;"/"&amp;$J$7,EMT!$A$4:$C$9,3,FALSE),"")</f>
        <v/>
      </c>
      <c r="G990" s="130" t="str">
        <f t="shared" si="31"/>
        <v/>
      </c>
      <c r="H990" s="48"/>
      <c r="I990" s="103"/>
      <c r="J990" s="48"/>
      <c r="K990" s="75"/>
    </row>
    <row r="991" spans="1:11" x14ac:dyDescent="0.25">
      <c r="A991" s="43">
        <v>974</v>
      </c>
      <c r="B991" s="78"/>
      <c r="C991" s="48"/>
      <c r="D991" s="48"/>
      <c r="E991" s="130" t="str">
        <f t="shared" si="30"/>
        <v/>
      </c>
      <c r="F991" s="130" t="str">
        <f>IF(OR(ISBLANK(B991),ISBLANK(D991))=FALSE,VLOOKUP($B$7&amp;"/"&amp;$J$7,EMT!$A$4:$C$9,3,FALSE),"")</f>
        <v/>
      </c>
      <c r="G991" s="130" t="str">
        <f t="shared" si="31"/>
        <v/>
      </c>
      <c r="H991" s="48"/>
      <c r="I991" s="103"/>
      <c r="J991" s="48"/>
      <c r="K991" s="75"/>
    </row>
    <row r="992" spans="1:11" x14ac:dyDescent="0.25">
      <c r="A992" s="43">
        <v>975</v>
      </c>
      <c r="B992" s="78"/>
      <c r="C992" s="48"/>
      <c r="D992" s="48"/>
      <c r="E992" s="130" t="str">
        <f t="shared" si="30"/>
        <v/>
      </c>
      <c r="F992" s="130" t="str">
        <f>IF(OR(ISBLANK(B992),ISBLANK(D992))=FALSE,VLOOKUP($B$7&amp;"/"&amp;$J$7,EMT!$A$4:$C$9,3,FALSE),"")</f>
        <v/>
      </c>
      <c r="G992" s="130" t="str">
        <f t="shared" si="31"/>
        <v/>
      </c>
      <c r="H992" s="48"/>
      <c r="I992" s="103"/>
      <c r="J992" s="48"/>
      <c r="K992" s="75"/>
    </row>
    <row r="993" spans="1:11" x14ac:dyDescent="0.25">
      <c r="A993" s="43">
        <v>976</v>
      </c>
      <c r="B993" s="78"/>
      <c r="C993" s="48"/>
      <c r="D993" s="48"/>
      <c r="E993" s="130" t="str">
        <f t="shared" si="30"/>
        <v/>
      </c>
      <c r="F993" s="130" t="str">
        <f>IF(OR(ISBLANK(B993),ISBLANK(D993))=FALSE,VLOOKUP($B$7&amp;"/"&amp;$J$7,EMT!$A$4:$C$9,3,FALSE),"")</f>
        <v/>
      </c>
      <c r="G993" s="130" t="str">
        <f t="shared" si="31"/>
        <v/>
      </c>
      <c r="H993" s="48"/>
      <c r="I993" s="103"/>
      <c r="J993" s="48"/>
      <c r="K993" s="75"/>
    </row>
    <row r="994" spans="1:11" x14ac:dyDescent="0.25">
      <c r="A994" s="43">
        <v>977</v>
      </c>
      <c r="B994" s="78"/>
      <c r="C994" s="48"/>
      <c r="D994" s="48"/>
      <c r="E994" s="130" t="str">
        <f t="shared" si="30"/>
        <v/>
      </c>
      <c r="F994" s="130" t="str">
        <f>IF(OR(ISBLANK(B994),ISBLANK(D994))=FALSE,VLOOKUP($B$7&amp;"/"&amp;$J$7,EMT!$A$4:$C$9,3,FALSE),"")</f>
        <v/>
      </c>
      <c r="G994" s="130" t="str">
        <f t="shared" si="31"/>
        <v/>
      </c>
      <c r="H994" s="48"/>
      <c r="I994" s="103"/>
      <c r="J994" s="48"/>
      <c r="K994" s="75"/>
    </row>
    <row r="995" spans="1:11" x14ac:dyDescent="0.25">
      <c r="A995" s="43">
        <v>978</v>
      </c>
      <c r="B995" s="78"/>
      <c r="C995" s="48"/>
      <c r="D995" s="48"/>
      <c r="E995" s="130" t="str">
        <f t="shared" si="30"/>
        <v/>
      </c>
      <c r="F995" s="130" t="str">
        <f>IF(OR(ISBLANK(B995),ISBLANK(D995))=FALSE,VLOOKUP($B$7&amp;"/"&amp;$J$7,EMT!$A$4:$C$9,3,FALSE),"")</f>
        <v/>
      </c>
      <c r="G995" s="130" t="str">
        <f t="shared" si="31"/>
        <v/>
      </c>
      <c r="H995" s="48"/>
      <c r="I995" s="103"/>
      <c r="J995" s="48"/>
      <c r="K995" s="75"/>
    </row>
    <row r="996" spans="1:11" x14ac:dyDescent="0.25">
      <c r="A996" s="43">
        <v>979</v>
      </c>
      <c r="B996" s="78"/>
      <c r="C996" s="48"/>
      <c r="D996" s="48"/>
      <c r="E996" s="130" t="str">
        <f t="shared" si="30"/>
        <v/>
      </c>
      <c r="F996" s="130" t="str">
        <f>IF(OR(ISBLANK(B996),ISBLANK(D996))=FALSE,VLOOKUP($B$7&amp;"/"&amp;$J$7,EMT!$A$4:$C$9,3,FALSE),"")</f>
        <v/>
      </c>
      <c r="G996" s="130" t="str">
        <f t="shared" si="31"/>
        <v/>
      </c>
      <c r="H996" s="48"/>
      <c r="I996" s="103"/>
      <c r="J996" s="48"/>
      <c r="K996" s="75"/>
    </row>
    <row r="997" spans="1:11" x14ac:dyDescent="0.25">
      <c r="A997" s="43">
        <v>980</v>
      </c>
      <c r="B997" s="78"/>
      <c r="C997" s="48"/>
      <c r="D997" s="48"/>
      <c r="E997" s="130" t="str">
        <f t="shared" si="30"/>
        <v/>
      </c>
      <c r="F997" s="130" t="str">
        <f>IF(OR(ISBLANK(B997),ISBLANK(D997))=FALSE,VLOOKUP($B$7&amp;"/"&amp;$J$7,EMT!$A$4:$C$9,3,FALSE),"")</f>
        <v/>
      </c>
      <c r="G997" s="130" t="str">
        <f t="shared" si="31"/>
        <v/>
      </c>
      <c r="H997" s="48"/>
      <c r="I997" s="103"/>
      <c r="J997" s="48"/>
      <c r="K997" s="75"/>
    </row>
    <row r="998" spans="1:11" x14ac:dyDescent="0.25">
      <c r="A998" s="43">
        <v>981</v>
      </c>
      <c r="B998" s="78"/>
      <c r="C998" s="48"/>
      <c r="D998" s="48"/>
      <c r="E998" s="130" t="str">
        <f t="shared" si="30"/>
        <v/>
      </c>
      <c r="F998" s="130" t="str">
        <f>IF(OR(ISBLANK(B998),ISBLANK(D998))=FALSE,VLOOKUP($B$7&amp;"/"&amp;$J$7,EMT!$A$4:$C$9,3,FALSE),"")</f>
        <v/>
      </c>
      <c r="G998" s="130" t="str">
        <f t="shared" si="31"/>
        <v/>
      </c>
      <c r="H998" s="48"/>
      <c r="I998" s="103"/>
      <c r="J998" s="48"/>
      <c r="K998" s="75"/>
    </row>
    <row r="999" spans="1:11" x14ac:dyDescent="0.25">
      <c r="A999" s="43">
        <v>982</v>
      </c>
      <c r="B999" s="78"/>
      <c r="C999" s="48"/>
      <c r="D999" s="48"/>
      <c r="E999" s="130" t="str">
        <f t="shared" si="30"/>
        <v/>
      </c>
      <c r="F999" s="130" t="str">
        <f>IF(OR(ISBLANK(B999),ISBLANK(D999))=FALSE,VLOOKUP($B$7&amp;"/"&amp;$J$7,EMT!$A$4:$C$9,3,FALSE),"")</f>
        <v/>
      </c>
      <c r="G999" s="130" t="str">
        <f t="shared" si="31"/>
        <v/>
      </c>
      <c r="H999" s="48"/>
      <c r="I999" s="103"/>
      <c r="J999" s="48"/>
      <c r="K999" s="75"/>
    </row>
    <row r="1000" spans="1:11" x14ac:dyDescent="0.25">
      <c r="A1000" s="43">
        <v>983</v>
      </c>
      <c r="B1000" s="78"/>
      <c r="C1000" s="48"/>
      <c r="D1000" s="48"/>
      <c r="E1000" s="130" t="str">
        <f t="shared" si="30"/>
        <v/>
      </c>
      <c r="F1000" s="130" t="str">
        <f>IF(OR(ISBLANK(B1000),ISBLANK(D1000))=FALSE,VLOOKUP($B$7&amp;"/"&amp;$J$7,EMT!$A$4:$C$9,3,FALSE),"")</f>
        <v/>
      </c>
      <c r="G1000" s="130" t="str">
        <f t="shared" si="31"/>
        <v/>
      </c>
      <c r="H1000" s="48"/>
      <c r="I1000" s="103"/>
      <c r="J1000" s="48"/>
      <c r="K1000" s="75"/>
    </row>
    <row r="1001" spans="1:11" x14ac:dyDescent="0.25">
      <c r="A1001" s="43">
        <v>984</v>
      </c>
      <c r="B1001" s="78"/>
      <c r="C1001" s="48"/>
      <c r="D1001" s="48"/>
      <c r="E1001" s="130" t="str">
        <f t="shared" si="30"/>
        <v/>
      </c>
      <c r="F1001" s="130" t="str">
        <f>IF(OR(ISBLANK(B1001),ISBLANK(D1001))=FALSE,VLOOKUP($B$7&amp;"/"&amp;$J$7,EMT!$A$4:$C$9,3,FALSE),"")</f>
        <v/>
      </c>
      <c r="G1001" s="130" t="str">
        <f t="shared" si="31"/>
        <v/>
      </c>
      <c r="H1001" s="48"/>
      <c r="I1001" s="103"/>
      <c r="J1001" s="48"/>
      <c r="K1001" s="75"/>
    </row>
    <row r="1002" spans="1:11" x14ac:dyDescent="0.25">
      <c r="A1002" s="43">
        <v>985</v>
      </c>
      <c r="B1002" s="78"/>
      <c r="C1002" s="48"/>
      <c r="D1002" s="48"/>
      <c r="E1002" s="130" t="str">
        <f t="shared" si="30"/>
        <v/>
      </c>
      <c r="F1002" s="130" t="str">
        <f>IF(OR(ISBLANK(B1002),ISBLANK(D1002))=FALSE,VLOOKUP($B$7&amp;"/"&amp;$J$7,EMT!$A$4:$C$9,3,FALSE),"")</f>
        <v/>
      </c>
      <c r="G1002" s="130" t="str">
        <f t="shared" si="31"/>
        <v/>
      </c>
      <c r="H1002" s="48"/>
      <c r="I1002" s="103"/>
      <c r="J1002" s="48"/>
      <c r="K1002" s="75"/>
    </row>
    <row r="1003" spans="1:11" x14ac:dyDescent="0.25">
      <c r="A1003" s="43">
        <v>986</v>
      </c>
      <c r="B1003" s="78"/>
      <c r="C1003" s="48"/>
      <c r="D1003" s="48"/>
      <c r="E1003" s="130" t="str">
        <f t="shared" si="30"/>
        <v/>
      </c>
      <c r="F1003" s="130" t="str">
        <f>IF(OR(ISBLANK(B1003),ISBLANK(D1003))=FALSE,VLOOKUP($B$7&amp;"/"&amp;$J$7,EMT!$A$4:$C$9,3,FALSE),"")</f>
        <v/>
      </c>
      <c r="G1003" s="130" t="str">
        <f t="shared" si="31"/>
        <v/>
      </c>
      <c r="H1003" s="48"/>
      <c r="I1003" s="103"/>
      <c r="J1003" s="48"/>
      <c r="K1003" s="75"/>
    </row>
    <row r="1004" spans="1:11" x14ac:dyDescent="0.25">
      <c r="A1004" s="43">
        <v>987</v>
      </c>
      <c r="B1004" s="78"/>
      <c r="C1004" s="48"/>
      <c r="D1004" s="48"/>
      <c r="E1004" s="130" t="str">
        <f t="shared" si="30"/>
        <v/>
      </c>
      <c r="F1004" s="130" t="str">
        <f>IF(OR(ISBLANK(B1004),ISBLANK(D1004))=FALSE,VLOOKUP($B$7&amp;"/"&amp;$J$7,EMT!$A$4:$C$9,3,FALSE),"")</f>
        <v/>
      </c>
      <c r="G1004" s="130" t="str">
        <f t="shared" si="31"/>
        <v/>
      </c>
      <c r="H1004" s="48"/>
      <c r="I1004" s="103"/>
      <c r="J1004" s="48"/>
      <c r="K1004" s="75"/>
    </row>
    <row r="1005" spans="1:11" x14ac:dyDescent="0.25">
      <c r="A1005" s="43">
        <v>988</v>
      </c>
      <c r="B1005" s="78"/>
      <c r="C1005" s="48"/>
      <c r="D1005" s="48"/>
      <c r="E1005" s="130" t="str">
        <f t="shared" si="30"/>
        <v/>
      </c>
      <c r="F1005" s="130" t="str">
        <f>IF(OR(ISBLANK(B1005),ISBLANK(D1005))=FALSE,VLOOKUP($B$7&amp;"/"&amp;$J$7,EMT!$A$4:$C$9,3,FALSE),"")</f>
        <v/>
      </c>
      <c r="G1005" s="130" t="str">
        <f t="shared" si="31"/>
        <v/>
      </c>
      <c r="H1005" s="48"/>
      <c r="I1005" s="103"/>
      <c r="J1005" s="48"/>
      <c r="K1005" s="75"/>
    </row>
    <row r="1006" spans="1:11" x14ac:dyDescent="0.25">
      <c r="A1006" s="43">
        <v>989</v>
      </c>
      <c r="B1006" s="78"/>
      <c r="C1006" s="48"/>
      <c r="D1006" s="48"/>
      <c r="E1006" s="130" t="str">
        <f t="shared" si="30"/>
        <v/>
      </c>
      <c r="F1006" s="130" t="str">
        <f>IF(OR(ISBLANK(B1006),ISBLANK(D1006))=FALSE,VLOOKUP($B$7&amp;"/"&amp;$J$7,EMT!$A$4:$C$9,3,FALSE),"")</f>
        <v/>
      </c>
      <c r="G1006" s="130" t="str">
        <f t="shared" si="31"/>
        <v/>
      </c>
      <c r="H1006" s="48"/>
      <c r="I1006" s="103"/>
      <c r="J1006" s="48"/>
      <c r="K1006" s="75"/>
    </row>
    <row r="1007" spans="1:11" x14ac:dyDescent="0.25">
      <c r="A1007" s="43">
        <v>990</v>
      </c>
      <c r="B1007" s="78"/>
      <c r="C1007" s="48"/>
      <c r="D1007" s="48"/>
      <c r="E1007" s="130" t="str">
        <f t="shared" si="30"/>
        <v/>
      </c>
      <c r="F1007" s="130" t="str">
        <f>IF(OR(ISBLANK(B1007),ISBLANK(D1007))=FALSE,VLOOKUP($B$7&amp;"/"&amp;$J$7,EMT!$A$4:$C$9,3,FALSE),"")</f>
        <v/>
      </c>
      <c r="G1007" s="130" t="str">
        <f t="shared" si="31"/>
        <v/>
      </c>
      <c r="H1007" s="48"/>
      <c r="I1007" s="103"/>
      <c r="J1007" s="48"/>
      <c r="K1007" s="75"/>
    </row>
    <row r="1008" spans="1:11" x14ac:dyDescent="0.25">
      <c r="A1008" s="43">
        <v>991</v>
      </c>
      <c r="B1008" s="78"/>
      <c r="C1008" s="48"/>
      <c r="D1008" s="48"/>
      <c r="E1008" s="130" t="str">
        <f t="shared" si="30"/>
        <v/>
      </c>
      <c r="F1008" s="130" t="str">
        <f>IF(OR(ISBLANK(B1008),ISBLANK(D1008))=FALSE,VLOOKUP($B$7&amp;"/"&amp;$J$7,EMT!$A$4:$C$9,3,FALSE),"")</f>
        <v/>
      </c>
      <c r="G1008" s="130" t="str">
        <f t="shared" si="31"/>
        <v/>
      </c>
      <c r="H1008" s="48"/>
      <c r="I1008" s="103"/>
      <c r="J1008" s="48"/>
      <c r="K1008" s="75"/>
    </row>
    <row r="1009" spans="1:11" x14ac:dyDescent="0.25">
      <c r="A1009" s="43">
        <v>992</v>
      </c>
      <c r="B1009" s="78"/>
      <c r="C1009" s="48"/>
      <c r="D1009" s="48"/>
      <c r="E1009" s="130" t="str">
        <f t="shared" si="30"/>
        <v/>
      </c>
      <c r="F1009" s="130" t="str">
        <f>IF(OR(ISBLANK(B1009),ISBLANK(D1009))=FALSE,VLOOKUP($B$7&amp;"/"&amp;$J$7,EMT!$A$4:$C$9,3,FALSE),"")</f>
        <v/>
      </c>
      <c r="G1009" s="130" t="str">
        <f t="shared" si="31"/>
        <v/>
      </c>
      <c r="H1009" s="48"/>
      <c r="I1009" s="103"/>
      <c r="J1009" s="48"/>
      <c r="K1009" s="75"/>
    </row>
    <row r="1010" spans="1:11" x14ac:dyDescent="0.25">
      <c r="A1010" s="43">
        <v>993</v>
      </c>
      <c r="B1010" s="78"/>
      <c r="C1010" s="48"/>
      <c r="D1010" s="48"/>
      <c r="E1010" s="130" t="str">
        <f t="shared" si="30"/>
        <v/>
      </c>
      <c r="F1010" s="130" t="str">
        <f>IF(OR(ISBLANK(B1010),ISBLANK(D1010))=FALSE,VLOOKUP($B$7&amp;"/"&amp;$J$7,EMT!$A$4:$C$9,3,FALSE),"")</f>
        <v/>
      </c>
      <c r="G1010" s="130" t="str">
        <f t="shared" si="31"/>
        <v/>
      </c>
      <c r="H1010" s="48"/>
      <c r="I1010" s="103"/>
      <c r="J1010" s="48"/>
      <c r="K1010" s="75"/>
    </row>
    <row r="1011" spans="1:11" x14ac:dyDescent="0.25">
      <c r="A1011" s="43">
        <v>994</v>
      </c>
      <c r="B1011" s="78"/>
      <c r="C1011" s="48"/>
      <c r="D1011" s="48"/>
      <c r="E1011" s="130" t="str">
        <f t="shared" si="30"/>
        <v/>
      </c>
      <c r="F1011" s="130" t="str">
        <f>IF(OR(ISBLANK(B1011),ISBLANK(D1011))=FALSE,VLOOKUP($B$7&amp;"/"&amp;$J$7,EMT!$A$4:$C$9,3,FALSE),"")</f>
        <v/>
      </c>
      <c r="G1011" s="130" t="str">
        <f t="shared" si="31"/>
        <v/>
      </c>
      <c r="H1011" s="48"/>
      <c r="I1011" s="103"/>
      <c r="J1011" s="48"/>
      <c r="K1011" s="75"/>
    </row>
    <row r="1012" spans="1:11" x14ac:dyDescent="0.25">
      <c r="A1012" s="43">
        <v>995</v>
      </c>
      <c r="B1012" s="78"/>
      <c r="C1012" s="48"/>
      <c r="D1012" s="48"/>
      <c r="E1012" s="130" t="str">
        <f t="shared" si="30"/>
        <v/>
      </c>
      <c r="F1012" s="130" t="str">
        <f>IF(OR(ISBLANK(B1012),ISBLANK(D1012))=FALSE,VLOOKUP($B$7&amp;"/"&amp;$J$7,EMT!$A$4:$C$9,3,FALSE),"")</f>
        <v/>
      </c>
      <c r="G1012" s="130" t="str">
        <f t="shared" si="31"/>
        <v/>
      </c>
      <c r="H1012" s="48"/>
      <c r="I1012" s="103"/>
      <c r="J1012" s="48"/>
      <c r="K1012" s="75"/>
    </row>
    <row r="1013" spans="1:11" ht="15.75" thickBot="1" x14ac:dyDescent="0.3">
      <c r="A1013" s="45">
        <v>996</v>
      </c>
      <c r="B1013" s="82"/>
      <c r="C1013" s="47"/>
      <c r="D1013" s="47"/>
      <c r="E1013" s="132" t="str">
        <f t="shared" si="30"/>
        <v/>
      </c>
      <c r="F1013" s="132" t="str">
        <f>IF(OR(ISBLANK(B1013),ISBLANK(D1013))=FALSE,VLOOKUP($B$7&amp;"/"&amp;$J$7,EMT!$A$4:$C$9,3,FALSE),"")</f>
        <v/>
      </c>
      <c r="G1013" s="132" t="str">
        <f t="shared" si="31"/>
        <v/>
      </c>
      <c r="H1013" s="47"/>
      <c r="I1013" s="104"/>
      <c r="J1013" s="47"/>
      <c r="K1013" s="77"/>
    </row>
  </sheetData>
  <sheetProtection autoFilter="0"/>
  <autoFilter ref="A17:K1013"/>
  <mergeCells count="12">
    <mergeCell ref="C1:I3"/>
    <mergeCell ref="C4:I5"/>
    <mergeCell ref="A6:I6"/>
    <mergeCell ref="A16:G16"/>
    <mergeCell ref="H7:I7"/>
    <mergeCell ref="D7:E7"/>
    <mergeCell ref="A1:B5"/>
    <mergeCell ref="J1:K1"/>
    <mergeCell ref="J2:K2"/>
    <mergeCell ref="J3:K3"/>
    <mergeCell ref="J4:K4"/>
    <mergeCell ref="J5:K5"/>
  </mergeCells>
  <dataValidations count="1">
    <dataValidation type="list" allowBlank="1" showInputMessage="1" showErrorMessage="1" sqref="C18:C1013">
      <formula1>$A$10:$A$14</formula1>
    </dataValidation>
  </dataValidation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H18" sqref="H18"/>
    </sheetView>
  </sheetViews>
  <sheetFormatPr baseColWidth="10" defaultRowHeight="15" x14ac:dyDescent="0.25"/>
  <sheetData>
    <row r="1" spans="1:9" ht="15" customHeight="1" x14ac:dyDescent="0.25">
      <c r="A1" s="154"/>
      <c r="B1" s="154"/>
      <c r="C1" s="157" t="s">
        <v>63</v>
      </c>
      <c r="D1" s="158"/>
      <c r="E1" s="158"/>
      <c r="F1" s="158"/>
      <c r="G1" s="176"/>
      <c r="H1" s="159" t="s">
        <v>32</v>
      </c>
      <c r="I1" s="160"/>
    </row>
    <row r="2" spans="1:9" ht="15" customHeight="1" x14ac:dyDescent="0.25">
      <c r="A2" s="154"/>
      <c r="B2" s="154"/>
      <c r="C2" s="157"/>
      <c r="D2" s="158"/>
      <c r="E2" s="158"/>
      <c r="F2" s="158"/>
      <c r="G2" s="176"/>
      <c r="H2" s="161" t="s">
        <v>64</v>
      </c>
      <c r="I2" s="162"/>
    </row>
    <row r="3" spans="1:9" ht="15" customHeight="1" x14ac:dyDescent="0.25">
      <c r="A3" s="154"/>
      <c r="B3" s="154"/>
      <c r="C3" s="157"/>
      <c r="D3" s="158"/>
      <c r="E3" s="158"/>
      <c r="F3" s="158"/>
      <c r="G3" s="176"/>
      <c r="H3" s="163" t="s">
        <v>33</v>
      </c>
      <c r="I3" s="164"/>
    </row>
    <row r="4" spans="1:9" ht="15" customHeight="1" x14ac:dyDescent="0.25">
      <c r="A4" s="154"/>
      <c r="B4" s="154"/>
      <c r="C4" s="165" t="s">
        <v>34</v>
      </c>
      <c r="D4" s="166"/>
      <c r="E4" s="166"/>
      <c r="F4" s="166"/>
      <c r="G4" s="173"/>
      <c r="H4" s="169" t="s">
        <v>35</v>
      </c>
      <c r="I4" s="170"/>
    </row>
    <row r="5" spans="1:9" x14ac:dyDescent="0.25">
      <c r="A5" s="154"/>
      <c r="B5" s="154"/>
      <c r="C5" s="167"/>
      <c r="D5" s="168"/>
      <c r="E5" s="168"/>
      <c r="F5" s="168"/>
      <c r="G5" s="174"/>
      <c r="H5" s="171">
        <v>43161</v>
      </c>
      <c r="I5" s="172"/>
    </row>
    <row r="6" spans="1:9" ht="15.75" thickBot="1" x14ac:dyDescent="0.3">
      <c r="A6" s="175" t="s">
        <v>79</v>
      </c>
      <c r="B6" s="175"/>
      <c r="C6" s="175"/>
      <c r="D6" s="175"/>
      <c r="E6" s="175"/>
      <c r="F6" s="175"/>
      <c r="G6" s="175"/>
      <c r="H6" s="68"/>
      <c r="I6" s="68"/>
    </row>
    <row r="7" spans="1:9" x14ac:dyDescent="0.25">
      <c r="A7" s="64" t="s">
        <v>78</v>
      </c>
      <c r="B7" s="73" t="s">
        <v>72</v>
      </c>
      <c r="C7" s="66" t="s">
        <v>74</v>
      </c>
      <c r="D7" s="66" t="s">
        <v>75</v>
      </c>
      <c r="E7" s="66" t="s">
        <v>84</v>
      </c>
      <c r="F7" s="66" t="s">
        <v>76</v>
      </c>
      <c r="G7" s="69" t="s">
        <v>77</v>
      </c>
      <c r="H7" s="69" t="s">
        <v>85</v>
      </c>
      <c r="I7" s="67" t="s">
        <v>73</v>
      </c>
    </row>
    <row r="8" spans="1:9" x14ac:dyDescent="0.25">
      <c r="A8" s="43">
        <v>10</v>
      </c>
      <c r="B8" s="74">
        <v>9.9999222222222226</v>
      </c>
      <c r="C8" s="48">
        <v>9.9987692210233039</v>
      </c>
      <c r="D8" s="48">
        <v>9.9991535547562762</v>
      </c>
      <c r="E8" s="48">
        <v>9.9979999999999993</v>
      </c>
      <c r="F8" s="48">
        <v>10.000690889688169</v>
      </c>
      <c r="G8" s="83">
        <v>10.001075223421141</v>
      </c>
      <c r="H8" s="83">
        <v>10.0002</v>
      </c>
      <c r="I8" s="75">
        <v>1.4999999999999999E-4</v>
      </c>
    </row>
    <row r="9" spans="1:9" x14ac:dyDescent="0.25">
      <c r="A9" s="43">
        <v>200</v>
      </c>
      <c r="B9" s="74">
        <v>199.99749444444441</v>
      </c>
      <c r="C9" s="48">
        <v>199.99476912740943</v>
      </c>
      <c r="D9" s="48">
        <v>199.99567756642108</v>
      </c>
      <c r="E9" s="48">
        <v>199.99969999999999</v>
      </c>
      <c r="F9" s="48">
        <v>199.99931132246775</v>
      </c>
      <c r="G9" s="83">
        <v>200.0002197614794</v>
      </c>
      <c r="H9" s="83">
        <v>200.00030000000001</v>
      </c>
      <c r="I9" s="75">
        <v>3.0000000000000001E-3</v>
      </c>
    </row>
    <row r="10" spans="1:9" x14ac:dyDescent="0.25">
      <c r="A10" s="43"/>
      <c r="B10" s="74"/>
      <c r="C10" s="48"/>
      <c r="D10" s="48"/>
      <c r="E10" s="48"/>
      <c r="F10" s="48"/>
      <c r="G10" s="83"/>
      <c r="H10" s="83"/>
      <c r="I10" s="75"/>
    </row>
    <row r="11" spans="1:9" x14ac:dyDescent="0.25">
      <c r="A11" s="43"/>
      <c r="B11" s="74"/>
      <c r="C11" s="48"/>
      <c r="D11" s="48"/>
      <c r="E11" s="48"/>
      <c r="F11" s="48"/>
      <c r="G11" s="83"/>
      <c r="H11" s="83"/>
      <c r="I11" s="75"/>
    </row>
    <row r="12" spans="1:9" x14ac:dyDescent="0.25">
      <c r="A12" s="43"/>
      <c r="B12" s="74"/>
      <c r="C12" s="48"/>
      <c r="D12" s="48"/>
      <c r="E12" s="48"/>
      <c r="F12" s="48"/>
      <c r="G12" s="83"/>
      <c r="H12" s="83"/>
      <c r="I12" s="75"/>
    </row>
    <row r="13" spans="1:9" ht="15.75" thickBot="1" x14ac:dyDescent="0.3">
      <c r="A13" s="45"/>
      <c r="B13" s="76"/>
      <c r="C13" s="47"/>
      <c r="D13" s="47"/>
      <c r="E13" s="47"/>
      <c r="F13" s="47"/>
      <c r="G13" s="84"/>
      <c r="H13" s="84"/>
      <c r="I13" s="77"/>
    </row>
    <row r="17" spans="1:6" ht="15.75" thickBot="1" x14ac:dyDescent="0.3">
      <c r="A17" s="175" t="s">
        <v>80</v>
      </c>
      <c r="B17" s="175"/>
      <c r="C17" s="175"/>
      <c r="D17" s="175"/>
      <c r="E17" s="175"/>
      <c r="F17" s="175"/>
    </row>
    <row r="18" spans="1:6" x14ac:dyDescent="0.25">
      <c r="A18" s="64" t="s">
        <v>66</v>
      </c>
      <c r="B18" s="65" t="s">
        <v>67</v>
      </c>
      <c r="C18" s="66" t="s">
        <v>8</v>
      </c>
      <c r="D18" s="66" t="s">
        <v>4</v>
      </c>
      <c r="E18" s="66" t="s">
        <v>70</v>
      </c>
      <c r="F18" s="72" t="s">
        <v>71</v>
      </c>
    </row>
    <row r="19" spans="1:6" x14ac:dyDescent="0.25">
      <c r="A19" s="21">
        <v>19</v>
      </c>
      <c r="B19" s="78">
        <v>43248</v>
      </c>
      <c r="C19" s="48">
        <v>10</v>
      </c>
      <c r="D19" s="48">
        <v>10.0002</v>
      </c>
      <c r="E19" s="48"/>
      <c r="F19" s="79"/>
    </row>
    <row r="20" spans="1:6" x14ac:dyDescent="0.25">
      <c r="A20" s="21">
        <v>20</v>
      </c>
      <c r="B20" s="78">
        <v>43249</v>
      </c>
      <c r="C20" s="48">
        <v>10</v>
      </c>
      <c r="D20" s="48">
        <v>9.9992999999999999</v>
      </c>
      <c r="E20" s="48"/>
      <c r="F20" s="79"/>
    </row>
    <row r="21" spans="1:6" x14ac:dyDescent="0.25">
      <c r="A21" s="21">
        <v>21</v>
      </c>
      <c r="B21" s="78">
        <v>43250</v>
      </c>
      <c r="C21" s="48">
        <v>10</v>
      </c>
      <c r="D21" s="48">
        <v>10.000500000000001</v>
      </c>
      <c r="E21" s="48"/>
      <c r="F21" s="79"/>
    </row>
    <row r="22" spans="1:6" x14ac:dyDescent="0.25">
      <c r="A22" s="21">
        <v>22</v>
      </c>
      <c r="B22" s="78">
        <v>43251</v>
      </c>
      <c r="C22" s="48">
        <v>10</v>
      </c>
      <c r="D22" s="48">
        <v>10.000500000000001</v>
      </c>
      <c r="E22" s="48"/>
      <c r="F22" s="79"/>
    </row>
    <row r="23" spans="1:6" x14ac:dyDescent="0.25">
      <c r="A23" s="21">
        <v>23</v>
      </c>
      <c r="B23" s="78">
        <v>43252</v>
      </c>
      <c r="C23" s="48">
        <v>10</v>
      </c>
      <c r="D23" s="48">
        <v>10.0008</v>
      </c>
      <c r="E23" s="48"/>
      <c r="F23" s="79"/>
    </row>
    <row r="24" spans="1:6" x14ac:dyDescent="0.25">
      <c r="A24" s="21">
        <v>24</v>
      </c>
      <c r="B24" s="78">
        <v>43256</v>
      </c>
      <c r="C24" s="48">
        <v>10</v>
      </c>
      <c r="D24" s="48">
        <v>10.0001</v>
      </c>
      <c r="E24" s="48"/>
      <c r="F24" s="79"/>
    </row>
    <row r="25" spans="1:6" x14ac:dyDescent="0.25">
      <c r="A25" s="21">
        <v>25</v>
      </c>
      <c r="B25" s="78">
        <v>43257</v>
      </c>
      <c r="C25" s="48">
        <v>10</v>
      </c>
      <c r="D25" s="48">
        <v>9.9997000000000007</v>
      </c>
      <c r="E25" s="48"/>
      <c r="F25" s="79"/>
    </row>
    <row r="26" spans="1:6" x14ac:dyDescent="0.25">
      <c r="A26" s="21">
        <v>26</v>
      </c>
      <c r="B26" s="78">
        <v>43258</v>
      </c>
      <c r="C26" s="48">
        <v>10</v>
      </c>
      <c r="D26" s="48">
        <v>9.9995999999999992</v>
      </c>
      <c r="E26" s="48"/>
      <c r="F26" s="79"/>
    </row>
    <row r="27" spans="1:6" x14ac:dyDescent="0.25">
      <c r="A27" s="21">
        <v>27</v>
      </c>
      <c r="B27" s="78">
        <v>43259</v>
      </c>
      <c r="C27" s="48">
        <v>10</v>
      </c>
      <c r="D27" s="48">
        <v>9.9999000000000002</v>
      </c>
      <c r="E27" s="48"/>
      <c r="F27" s="79"/>
    </row>
    <row r="28" spans="1:6" x14ac:dyDescent="0.25">
      <c r="A28" s="21">
        <v>28</v>
      </c>
      <c r="B28" s="78">
        <v>43263</v>
      </c>
      <c r="C28" s="48">
        <v>10</v>
      </c>
      <c r="D28" s="48">
        <v>10</v>
      </c>
      <c r="E28" s="48"/>
      <c r="F28" s="79"/>
    </row>
    <row r="29" spans="1:6" x14ac:dyDescent="0.25">
      <c r="A29" s="21">
        <v>29</v>
      </c>
      <c r="B29" s="78">
        <v>43264</v>
      </c>
      <c r="C29" s="48">
        <v>10</v>
      </c>
      <c r="D29" s="48">
        <v>9.9998000000000005</v>
      </c>
      <c r="E29" s="48"/>
      <c r="F29" s="79"/>
    </row>
    <row r="30" spans="1:6" x14ac:dyDescent="0.25">
      <c r="A30" s="21">
        <v>30</v>
      </c>
      <c r="B30" s="78">
        <v>43265</v>
      </c>
      <c r="C30" s="48">
        <v>10</v>
      </c>
      <c r="D30" s="48">
        <v>9.9995999999999992</v>
      </c>
      <c r="E30" s="48"/>
      <c r="F30" s="79"/>
    </row>
    <row r="31" spans="1:6" x14ac:dyDescent="0.25">
      <c r="A31" s="21">
        <v>31</v>
      </c>
      <c r="B31" s="78">
        <v>43266</v>
      </c>
      <c r="C31" s="48">
        <v>10</v>
      </c>
      <c r="D31" s="48">
        <v>9.9999000000000002</v>
      </c>
      <c r="E31" s="48"/>
      <c r="F31" s="79"/>
    </row>
    <row r="32" spans="1:6" x14ac:dyDescent="0.25">
      <c r="A32" s="21">
        <v>32</v>
      </c>
      <c r="B32" s="78">
        <v>43267</v>
      </c>
      <c r="C32" s="48">
        <v>10</v>
      </c>
      <c r="D32" s="48">
        <v>9.9994999999999994</v>
      </c>
      <c r="E32" s="48"/>
      <c r="F32" s="79"/>
    </row>
    <row r="33" spans="1:6" x14ac:dyDescent="0.25">
      <c r="A33" s="21">
        <v>33</v>
      </c>
      <c r="B33" s="78">
        <v>43269</v>
      </c>
      <c r="C33" s="48">
        <v>10</v>
      </c>
      <c r="D33" s="48">
        <v>9.9995999999999992</v>
      </c>
      <c r="E33" s="48"/>
      <c r="F33" s="79"/>
    </row>
    <row r="34" spans="1:6" x14ac:dyDescent="0.25">
      <c r="A34" s="21">
        <v>34</v>
      </c>
      <c r="B34" s="78">
        <v>43270</v>
      </c>
      <c r="C34" s="48">
        <v>10</v>
      </c>
      <c r="D34" s="48">
        <v>9.9999000000000002</v>
      </c>
      <c r="E34" s="48"/>
      <c r="F34" s="79"/>
    </row>
    <row r="35" spans="1:6" x14ac:dyDescent="0.25">
      <c r="A35" s="21">
        <v>35</v>
      </c>
      <c r="B35" s="78">
        <v>43271</v>
      </c>
      <c r="C35" s="48">
        <v>10</v>
      </c>
      <c r="D35" s="48">
        <v>9.9999000000000002</v>
      </c>
      <c r="E35" s="48"/>
      <c r="F35" s="79"/>
    </row>
    <row r="36" spans="1:6" x14ac:dyDescent="0.25">
      <c r="A36" s="21">
        <v>36</v>
      </c>
      <c r="B36" s="78">
        <v>43272</v>
      </c>
      <c r="C36" s="48">
        <v>10</v>
      </c>
      <c r="D36" s="48">
        <v>9.9998000000000005</v>
      </c>
      <c r="E36" s="48"/>
      <c r="F36" s="79"/>
    </row>
    <row r="37" spans="1:6" x14ac:dyDescent="0.25">
      <c r="A37" s="21">
        <v>55</v>
      </c>
      <c r="B37" s="78">
        <v>43273</v>
      </c>
      <c r="C37" s="48">
        <v>10</v>
      </c>
      <c r="D37" s="48">
        <v>10.0002</v>
      </c>
      <c r="E37" s="48"/>
      <c r="F37" s="79"/>
    </row>
    <row r="38" spans="1:6" x14ac:dyDescent="0.25">
      <c r="A38" s="21">
        <v>56</v>
      </c>
      <c r="B38" s="78">
        <v>43274</v>
      </c>
      <c r="C38" s="48">
        <v>10</v>
      </c>
      <c r="D38" s="48">
        <v>10.0002</v>
      </c>
      <c r="E38" s="48"/>
      <c r="F38" s="79"/>
    </row>
    <row r="39" spans="1:6" x14ac:dyDescent="0.25">
      <c r="A39" s="21">
        <v>57</v>
      </c>
      <c r="B39" s="78">
        <v>43276</v>
      </c>
      <c r="C39" s="48">
        <v>10</v>
      </c>
      <c r="D39" s="48">
        <v>10.000500000000001</v>
      </c>
      <c r="E39" s="48"/>
      <c r="F39" s="79"/>
    </row>
    <row r="40" spans="1:6" x14ac:dyDescent="0.25">
      <c r="A40" s="21">
        <v>58</v>
      </c>
      <c r="B40" s="78">
        <v>43277</v>
      </c>
      <c r="C40" s="48">
        <v>10</v>
      </c>
      <c r="D40" s="48">
        <v>10.000299999999999</v>
      </c>
      <c r="E40" s="48"/>
      <c r="F40" s="79"/>
    </row>
    <row r="41" spans="1:6" x14ac:dyDescent="0.25">
      <c r="A41" s="21">
        <v>59</v>
      </c>
      <c r="B41" s="78">
        <v>43278</v>
      </c>
      <c r="C41" s="48">
        <v>10</v>
      </c>
      <c r="D41" s="48">
        <v>10.0007</v>
      </c>
      <c r="E41" s="48"/>
      <c r="F41" s="79"/>
    </row>
    <row r="42" spans="1:6" x14ac:dyDescent="0.25">
      <c r="A42" s="21">
        <v>60</v>
      </c>
      <c r="B42" s="78">
        <v>43279</v>
      </c>
      <c r="C42" s="48">
        <v>10</v>
      </c>
      <c r="D42" s="48">
        <v>10.0002</v>
      </c>
      <c r="E42" s="48"/>
      <c r="F42" s="79"/>
    </row>
    <row r="43" spans="1:6" x14ac:dyDescent="0.25">
      <c r="A43" s="21">
        <v>61</v>
      </c>
      <c r="B43" s="78">
        <v>43280</v>
      </c>
      <c r="C43" s="48">
        <v>10</v>
      </c>
      <c r="D43" s="48">
        <v>10.000500000000001</v>
      </c>
      <c r="E43" s="48"/>
      <c r="F43" s="79"/>
    </row>
    <row r="44" spans="1:6" x14ac:dyDescent="0.25">
      <c r="A44" s="21">
        <v>62</v>
      </c>
      <c r="B44" s="78">
        <v>43281</v>
      </c>
      <c r="C44" s="48">
        <v>10</v>
      </c>
      <c r="D44" s="48">
        <v>10.0009</v>
      </c>
      <c r="E44" s="48"/>
      <c r="F44" s="79"/>
    </row>
    <row r="45" spans="1:6" x14ac:dyDescent="0.25">
      <c r="A45" s="21">
        <v>63</v>
      </c>
      <c r="B45" s="78">
        <v>43284</v>
      </c>
      <c r="C45" s="48">
        <v>10</v>
      </c>
      <c r="D45" s="48">
        <v>10.000299999999999</v>
      </c>
      <c r="E45" s="48"/>
      <c r="F45" s="79"/>
    </row>
    <row r="46" spans="1:6" x14ac:dyDescent="0.25">
      <c r="A46" s="21">
        <v>64</v>
      </c>
      <c r="B46" s="78">
        <v>43285</v>
      </c>
      <c r="C46" s="48">
        <v>10</v>
      </c>
      <c r="D46" s="48">
        <v>10.000400000000001</v>
      </c>
      <c r="E46" s="48"/>
      <c r="F46" s="79"/>
    </row>
    <row r="47" spans="1:6" x14ac:dyDescent="0.25">
      <c r="A47" s="21">
        <v>65</v>
      </c>
      <c r="B47" s="78">
        <v>43286</v>
      </c>
      <c r="C47" s="48">
        <v>10</v>
      </c>
      <c r="D47" s="48">
        <v>10.0008</v>
      </c>
      <c r="E47" s="48"/>
      <c r="F47" s="79"/>
    </row>
    <row r="48" spans="1:6" ht="15.75" thickBot="1" x14ac:dyDescent="0.3">
      <c r="A48" s="21">
        <v>66</v>
      </c>
      <c r="B48" s="80">
        <v>43287</v>
      </c>
      <c r="C48" s="81">
        <v>10</v>
      </c>
      <c r="D48" s="48">
        <v>10.0002</v>
      </c>
      <c r="E48" s="48"/>
      <c r="F48" s="79"/>
    </row>
    <row r="49" spans="2:3" x14ac:dyDescent="0.25">
      <c r="B49" s="64" t="s">
        <v>72</v>
      </c>
      <c r="C49" s="67">
        <f>AVERAGE(D19:D48)</f>
        <v>10.000126666666667</v>
      </c>
    </row>
    <row r="50" spans="2:3" x14ac:dyDescent="0.25">
      <c r="B50" s="21" t="s">
        <v>73</v>
      </c>
      <c r="C50" s="13">
        <f>_xlfn.STDEV.S(D19:D48)</f>
        <v>4.1848110683961691E-4</v>
      </c>
    </row>
    <row r="51" spans="2:3" x14ac:dyDescent="0.25">
      <c r="B51" s="21" t="s">
        <v>68</v>
      </c>
      <c r="C51" s="13">
        <f>C49-3*C50</f>
        <v>9.9988712233461481</v>
      </c>
    </row>
    <row r="52" spans="2:3" x14ac:dyDescent="0.25">
      <c r="B52" s="21" t="s">
        <v>81</v>
      </c>
      <c r="C52" s="13">
        <f>C49-2*C50</f>
        <v>9.9992897044529876</v>
      </c>
    </row>
    <row r="53" spans="2:3" x14ac:dyDescent="0.25">
      <c r="B53" s="21" t="s">
        <v>82</v>
      </c>
      <c r="C53" s="13">
        <f>C49+2*C50</f>
        <v>10.000963628880346</v>
      </c>
    </row>
    <row r="54" spans="2:3" ht="15.75" thickBot="1" x14ac:dyDescent="0.3">
      <c r="B54" s="19" t="s">
        <v>83</v>
      </c>
      <c r="C54" s="2">
        <f>C49+3*C50</f>
        <v>10.001382109987185</v>
      </c>
    </row>
  </sheetData>
  <autoFilter ref="A18:F48"/>
  <mergeCells count="10">
    <mergeCell ref="A17:F17"/>
    <mergeCell ref="A6:G6"/>
    <mergeCell ref="A1:B5"/>
    <mergeCell ref="H1:I1"/>
    <mergeCell ref="H2:I2"/>
    <mergeCell ref="H3:I3"/>
    <mergeCell ref="H4:I4"/>
    <mergeCell ref="H5:I5"/>
    <mergeCell ref="C1:G3"/>
    <mergeCell ref="C4:G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9"/>
  <sheetViews>
    <sheetView workbookViewId="0">
      <selection activeCell="A7" sqref="A7:XFD8"/>
    </sheetView>
  </sheetViews>
  <sheetFormatPr baseColWidth="10" defaultRowHeight="15" x14ac:dyDescent="0.25"/>
  <cols>
    <col min="1" max="1" width="16.85546875" bestFit="1" customWidth="1"/>
    <col min="3" max="3" width="15" bestFit="1" customWidth="1"/>
  </cols>
  <sheetData>
    <row r="3" spans="1:3" ht="16.5" thickBot="1" x14ac:dyDescent="0.3">
      <c r="A3" s="224" t="s">
        <v>22</v>
      </c>
      <c r="B3" s="224"/>
      <c r="C3" s="224"/>
    </row>
    <row r="4" spans="1:3" x14ac:dyDescent="0.25">
      <c r="A4" s="17" t="s">
        <v>23</v>
      </c>
      <c r="B4" s="16" t="s">
        <v>24</v>
      </c>
      <c r="C4" s="15" t="s">
        <v>25</v>
      </c>
    </row>
    <row r="5" spans="1:3" x14ac:dyDescent="0.25">
      <c r="A5" s="21" t="s">
        <v>26</v>
      </c>
      <c r="B5" s="20">
        <v>1.4999999999999999E-4</v>
      </c>
      <c r="C5" s="13">
        <v>5.9999999999999995E-4</v>
      </c>
    </row>
    <row r="6" spans="1:3" x14ac:dyDescent="0.25">
      <c r="A6" s="21" t="s">
        <v>27</v>
      </c>
      <c r="B6" s="62">
        <v>3.0000000000000001E-3</v>
      </c>
      <c r="C6" s="13">
        <v>5.9999999999999995E-4</v>
      </c>
    </row>
    <row r="7" spans="1:3" x14ac:dyDescent="0.25">
      <c r="A7" s="21" t="s">
        <v>28</v>
      </c>
      <c r="B7" s="20">
        <v>1E-4</v>
      </c>
      <c r="C7" s="13">
        <v>4.0000000000000002E-4</v>
      </c>
    </row>
    <row r="8" spans="1:3" x14ac:dyDescent="0.25">
      <c r="A8" s="21" t="s">
        <v>29</v>
      </c>
      <c r="B8" s="20">
        <v>1.2999999999999999E-4</v>
      </c>
      <c r="C8" s="13">
        <v>4.0000000000000002E-4</v>
      </c>
    </row>
    <row r="9" spans="1:3" ht="15.75" thickBot="1" x14ac:dyDescent="0.3">
      <c r="A9" s="19" t="s">
        <v>30</v>
      </c>
      <c r="B9" s="18">
        <v>0.01</v>
      </c>
      <c r="C9" s="2">
        <v>0.04</v>
      </c>
    </row>
  </sheetData>
  <mergeCells count="1">
    <mergeCell ref="A3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Gráficos</vt:lpstr>
      </vt:variant>
      <vt:variant>
        <vt:i4>3</vt:i4>
      </vt:variant>
    </vt:vector>
  </HeadingPairs>
  <TitlesOfParts>
    <vt:vector size="10" baseType="lpstr">
      <vt:lpstr>Control</vt:lpstr>
      <vt:lpstr>Verificacion diaria</vt:lpstr>
      <vt:lpstr>Verificacion mensual</vt:lpstr>
      <vt:lpstr>Verificacion repetibilidad</vt:lpstr>
      <vt:lpstr>Datos Grafico Excentricidad</vt:lpstr>
      <vt:lpstr>Límites CartaControl</vt:lpstr>
      <vt:lpstr>EMT</vt:lpstr>
      <vt:lpstr>Carta control verif diaria</vt:lpstr>
      <vt:lpstr>Grafico verificacion repetibili</vt:lpstr>
      <vt:lpstr>Grafico excentricidad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SGI</dc:creator>
  <cp:lastModifiedBy>Usuario de Windows</cp:lastModifiedBy>
  <dcterms:created xsi:type="dcterms:W3CDTF">2018-08-31T15:33:19Z</dcterms:created>
  <dcterms:modified xsi:type="dcterms:W3CDTF">2019-04-04T20:09:00Z</dcterms:modified>
</cp:coreProperties>
</file>