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6C805B60-794C-4066-B6F2-F81CF086C2E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04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C1" i="1"/>
  <c r="C26" i="2"/>
  <c r="H16" i="2"/>
  <c r="H15" i="2"/>
  <c r="B9" i="2"/>
  <c r="A9" i="2"/>
  <c r="H3" i="2"/>
  <c r="A10" i="2" l="1"/>
  <c r="L19" i="1" l="1"/>
  <c r="L12" i="1"/>
  <c r="L13" i="1"/>
  <c r="L14" i="1"/>
  <c r="L15" i="1"/>
  <c r="L17" i="1"/>
  <c r="L18" i="1"/>
  <c r="L20" i="1"/>
  <c r="L16" i="1"/>
  <c r="L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05DA4E35-4E2D-4D35-B2C0-D518B9A95F4B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F66D94EF-D16F-4A6D-977D-D698A0F46DC7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CCB0A93D-6541-4DCC-A402-D5B6A0644239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462FB7BE-EF3C-4764-B2BB-5C71DBD554E6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E5FE641D-9F6A-4560-B14C-CCB5A579C538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E3A6651A-0049-46F9-BB2A-53C64AC10CAA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260A910F-CDFD-4025-AEFD-EA4679260C12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D3951D0E-807F-44B5-A9C9-2CA9DD607960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D96E4107-EAEE-4A43-A803-C512488B7B06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2764EC6D-5E5E-476D-9E76-BEBD273160AF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3897856C-4F11-473F-B151-4EA2A8280309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0" authorId="0" shapeId="0" xr:uid="{AD5AB29C-0382-46AE-930E-08CDFDEA36B7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0" authorId="0" shapeId="0" xr:uid="{62BD6663-30B8-4FB2-9039-779C5E3F5987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0" authorId="0" shapeId="0" xr:uid="{EE15D0A7-0634-43CE-AEEE-DE8CDB8402BB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0" authorId="0" shapeId="0" xr:uid="{6DA8A45E-62BD-4794-A53E-AB195124607A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0" authorId="0" shapeId="0" xr:uid="{6ECFCBAD-22CD-4CF2-A53E-CA0E109047EE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0" authorId="0" shapeId="0" xr:uid="{91DF9E3E-FC38-48A2-B076-5EA95548879F}">
      <text>
        <r>
          <rPr>
            <b/>
            <sz val="9"/>
            <color indexed="81"/>
            <rFont val="Tahoma"/>
            <family val="2"/>
          </rPr>
          <t>Registre el mensurando</t>
        </r>
      </text>
    </comment>
    <comment ref="G10" authorId="0" shapeId="0" xr:uid="{A8CC7BB7-13AA-4D08-9470-01B599B83181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H10" authorId="0" shapeId="0" xr:uid="{4C65D914-0906-47EF-B536-7671AF6B97E0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0" authorId="0" shapeId="0" xr:uid="{64DAD686-9F7B-4737-B0DB-42E84D651FBC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J10" authorId="0" shapeId="0" xr:uid="{5725B307-225F-4F1B-BF4F-35906348C1B7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K10" authorId="0" shapeId="0" xr:uid="{63EBD80E-2600-4A19-8FA2-F7308E2089BC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L10" authorId="0" shapeId="0" xr:uid="{7427375D-D6FB-455A-AA65-967F0A24C63F}">
      <text>
        <r>
          <rPr>
            <b/>
            <sz val="9"/>
            <color indexed="81"/>
            <rFont val="Tahoma"/>
            <family val="2"/>
          </rPr>
          <t>Registre el resultado corregido por factor de diluación</t>
        </r>
      </text>
    </comment>
    <comment ref="M10" authorId="0" shapeId="0" xr:uid="{B824FC78-F972-4307-BCC7-4724B6A93D83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N10" authorId="0" shapeId="0" xr:uid="{6E215C70-A289-4476-8A95-897D4D9571DB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0" authorId="0" shapeId="0" xr:uid="{47615E92-A93B-4C99-8715-DBADC88DD9E5}">
      <text>
        <r>
          <rPr>
            <b/>
            <sz val="9"/>
            <color indexed="81"/>
            <rFont val="Tahoma"/>
            <family val="2"/>
          </rPr>
          <t>Registre las iniciales de la persona que revisa el resultado</t>
        </r>
      </text>
    </comment>
    <comment ref="P10" authorId="0" shapeId="0" xr:uid="{E679A6BE-E8D0-4A86-97DC-C09E90522C90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0" authorId="0" shapeId="0" xr:uid="{8F046458-2ED9-4730-BE42-E76D5D305A6A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<sst xmlns="http://schemas.openxmlformats.org/spreadsheetml/2006/main" count="85" uniqueCount="75">
  <si>
    <t>Identificación:</t>
  </si>
  <si>
    <t xml:space="preserve">Revisión: </t>
  </si>
  <si>
    <t>AOXLAB S.A.S</t>
  </si>
  <si>
    <t>Inicio de vigencia: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</si>
  <si>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</si>
  <si>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</si>
  <si>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</si>
  <si>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</si>
  <si>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</si>
  <si>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</si>
  <si>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</si>
  <si>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</si>
  <si>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</si>
  <si>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</si>
  <si>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</si>
  <si>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</si>
  <si>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</si>
  <si>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</si>
  <si>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</si>
  <si>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</si>
  <si>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</si>
  <si>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</si>
  <si>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</si>
  <si>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</si>
  <si>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</si>
  <si>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</si>
  <si>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</si>
  <si>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</si>
  <si>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</si>
  <si>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(mg/L)</t>
  </si>
  <si>
    <t>Volumen de dilución(mL)</t>
  </si>
  <si>
    <t xml:space="preserve">Factor de dilución </t>
  </si>
  <si>
    <t>Concentracion con el Factor de Dilucion (mg/mL)</t>
  </si>
  <si>
    <t>ANALISTA</t>
  </si>
  <si>
    <t>ESTADO DEL RESULTADO</t>
  </si>
  <si>
    <t>REVISÓ</t>
  </si>
  <si>
    <t>OBSERVACIONES</t>
  </si>
  <si>
    <t>TRAZABILIDAD</t>
  </si>
  <si>
    <t>CUADRO DE MANDO PARA EL ENSAYO DE ÁCIDOS ORGANICOS</t>
  </si>
  <si>
    <t>DETERMINACION DE ACIDOS ORGANICOS</t>
  </si>
  <si>
    <t>Resultado (g/100g)ó(g/100mL)</t>
  </si>
  <si>
    <t>EAAG</t>
  </si>
  <si>
    <t>AOAC Official Method 986,13</t>
  </si>
  <si>
    <t>g/100g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</si>
  <si>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</si>
  <si>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</si>
  <si>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</si>
  <si>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</si>
  <si>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</si>
  <si>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</si>
  <si>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</si>
  <si>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 xml:space="preserve">Edwin Alexander Arboleda </t>
  </si>
  <si>
    <t>Analista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</si>
  <si>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</si>
  <si>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</si>
  <si>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</si>
  <si>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</si>
  <si>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</si>
  <si>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</si>
  <si>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</si>
  <si>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</si>
  <si>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</si>
  <si>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</si>
  <si>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</si>
  <si>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</si>
  <si>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</si>
  <si>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</si>
  <si>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</si>
  <si>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</si>
  <si>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</si>
  <si>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</si>
  <si>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</si>
  <si>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SOFT-TC-004</t>
  </si>
  <si>
    <t>Wlner Ferney Ruiz</t>
  </si>
  <si>
    <t>Líder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</si>
</sst>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1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9" fillId="3" borderId="18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165" fontId="0" fillId="0" borderId="25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wrapText="1"/>
    </xf>
    <xf numFmtId="164" fontId="14" fillId="0" borderId="5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0" xfId="0" applyFont="1"/>
    <xf numFmtId="164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vertical="center"/>
    </xf>
    <xf numFmtId="0" fontId="30" fillId="0" borderId="5" xfId="0" applyFont="1" applyBorder="1" applyAlignment="1" applyProtection="1">
      <alignment horizontal="left" vertical="center" wrapText="1"/>
      <protection locked="0"/>
    </xf>
    <xf numFmtId="164" fontId="30" fillId="0" borderId="5" xfId="0" applyNumberFormat="1" applyFont="1" applyBorder="1" applyAlignment="1" applyProtection="1">
      <alignment horizontal="left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2" xfId="2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166" fontId="0" fillId="0" borderId="25" xfId="0" applyNumberFormat="1" applyBorder="1" applyAlignment="1" applyProtection="1">
      <alignment horizontal="right" vertical="center"/>
      <protection locked="0"/>
    </xf>
    <xf numFmtId="164" fontId="0" fillId="0" borderId="28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66" fontId="0" fillId="0" borderId="12" xfId="0" applyNumberFormat="1" applyBorder="1" applyAlignment="1" applyProtection="1">
      <alignment horizontal="right" vertical="center"/>
      <protection locked="0"/>
    </xf>
    <xf numFmtId="165" fontId="0" fillId="0" borderId="25" xfId="0" applyNumberFormat="1" applyBorder="1" applyAlignment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3EA9D3CD-B603-44DB-8AE8-E751B00A0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DEE319A2-E8AD-4A5F-80E7-40551FF5BD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428625</xdr:colOff>
      <xdr:row>14</xdr:row>
      <xdr:rowOff>104775</xdr:rowOff>
    </xdr:from>
    <xdr:to>
      <xdr:col>6</xdr:col>
      <xdr:colOff>1633220</xdr:colOff>
      <xdr:row>14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AB0298-1A44-43BB-99D9-44987325174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952750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400050</xdr:colOff>
      <xdr:row>15</xdr:row>
      <xdr:rowOff>28576</xdr:rowOff>
    </xdr:from>
    <xdr:to>
      <xdr:col>6</xdr:col>
      <xdr:colOff>1495425</xdr:colOff>
      <xdr:row>15</xdr:row>
      <xdr:rowOff>333376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405656-77CF-453C-A815-9510913E938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248026"/>
          <a:ext cx="109537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8467D48-BBB5-4377-A676-4E3055CE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C30B-CC2D-4D58-B215-14FB458DE86A}">
  <dimension ref="A1:K49"/>
  <sheetViews>
    <sheetView tabSelected="1" workbookViewId="0">
      <selection activeCell="A8" sqref="A8:G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9"/>
      <c r="B1" s="80"/>
      <c r="C1" s="81" t="s">
        <v>38</v>
      </c>
      <c r="D1" s="82"/>
      <c r="E1" s="82"/>
      <c r="F1" s="83"/>
      <c r="G1" s="37" t="s">
        <v>0</v>
      </c>
      <c r="H1" s="38" t="s">
        <v>72</v>
      </c>
    </row>
    <row r="2" spans="1:11" ht="20.25" customHeight="1" x14ac:dyDescent="0.25">
      <c r="A2" s="79"/>
      <c r="B2" s="80"/>
      <c r="C2" s="84"/>
      <c r="D2" s="85"/>
      <c r="E2" s="85"/>
      <c r="F2" s="86"/>
      <c r="G2" s="37" t="s">
        <v>1</v>
      </c>
      <c r="H2" s="38">
        <v>1</v>
      </c>
    </row>
    <row r="3" spans="1:11" ht="23.25" customHeight="1" x14ac:dyDescent="0.25">
      <c r="A3" s="79"/>
      <c r="B3" s="80"/>
      <c r="C3" s="77" t="s">
        <v>2</v>
      </c>
      <c r="D3" s="87"/>
      <c r="E3" s="87"/>
      <c r="F3" s="78"/>
      <c r="G3" s="39" t="s">
        <v>3</v>
      </c>
      <c r="H3" s="40">
        <f>H17</f>
        <v>43389</v>
      </c>
    </row>
    <row r="4" spans="1:11" x14ac:dyDescent="0.25">
      <c r="A4" s="41"/>
      <c r="B4" s="41"/>
      <c r="C4" s="41"/>
      <c r="D4" s="41"/>
      <c r="E4" s="41"/>
      <c r="F4" s="41"/>
      <c r="G4" s="41"/>
      <c r="H4" s="41"/>
    </row>
    <row r="5" spans="1:11" x14ac:dyDescent="0.25">
      <c r="A5" s="41"/>
      <c r="B5" s="41"/>
      <c r="C5" s="41"/>
      <c r="D5" s="41"/>
      <c r="E5" s="41"/>
      <c r="F5" s="41"/>
      <c r="G5" s="41"/>
      <c r="H5" s="41"/>
    </row>
    <row r="6" spans="1:11" x14ac:dyDescent="0.25">
      <c r="A6" s="41"/>
      <c r="B6" s="41"/>
      <c r="C6" s="41"/>
      <c r="D6" s="41"/>
      <c r="E6" s="41"/>
      <c r="F6" s="41"/>
      <c r="G6" s="41"/>
      <c r="H6" s="41"/>
    </row>
    <row r="7" spans="1:11" x14ac:dyDescent="0.25">
      <c r="A7" s="41"/>
      <c r="B7" s="41"/>
      <c r="C7" s="41"/>
      <c r="D7" s="41"/>
      <c r="E7" s="41"/>
      <c r="F7" s="41"/>
      <c r="G7" s="41"/>
      <c r="H7" s="41"/>
    </row>
    <row r="8" spans="1:11" ht="20.25" x14ac:dyDescent="0.25">
      <c r="A8" s="88" t="s">
        <v>44</v>
      </c>
      <c r="B8" s="88"/>
      <c r="C8" s="88"/>
      <c r="D8" s="88"/>
      <c r="E8" s="88"/>
      <c r="F8" s="88"/>
      <c r="G8" s="88"/>
      <c r="H8" s="41"/>
    </row>
    <row r="9" spans="1:11" ht="18" hidden="1" x14ac:dyDescent="0.25">
      <c r="A9" s="42" t="str">
        <f>H1</f>
        <v>SOFT-TC-004</v>
      </c>
      <c r="B9" s="42" t="str">
        <f>C1</f>
        <v>CUADRO DE MANDO PARA EL ENSAYO DE ÁCIDOS ORGANICOS</v>
      </c>
      <c r="C9" s="42"/>
      <c r="D9" s="42"/>
      <c r="E9" s="42"/>
      <c r="F9" s="42"/>
      <c r="G9" s="42"/>
      <c r="H9" s="41"/>
    </row>
    <row r="10" spans="1:11" ht="15" customHeight="1" x14ac:dyDescent="0.25">
      <c r="A10" s="89" t="str">
        <f>A9 &amp;" " &amp;B9</f>
        <v>SOFT-TC-004 CUADRO DE MANDO PARA EL ENSAYO DE ÁCIDOS ORGANICOS</v>
      </c>
      <c r="B10" s="89"/>
      <c r="C10" s="89"/>
      <c r="D10" s="89"/>
      <c r="E10" s="89"/>
      <c r="F10" s="89"/>
      <c r="G10" s="89"/>
      <c r="H10" s="89"/>
    </row>
    <row r="11" spans="1:11" ht="15" customHeight="1" x14ac:dyDescent="0.25">
      <c r="A11" s="43"/>
      <c r="B11" s="43"/>
      <c r="C11" s="43"/>
      <c r="D11" s="43"/>
      <c r="E11" s="43"/>
      <c r="F11" s="43"/>
      <c r="G11" s="43"/>
      <c r="H11" s="43"/>
    </row>
    <row r="12" spans="1:11" ht="15.75" x14ac:dyDescent="0.25">
      <c r="A12" s="90" t="s">
        <v>45</v>
      </c>
      <c r="B12" s="90"/>
      <c r="C12" s="90"/>
      <c r="D12" s="90"/>
      <c r="E12" s="90"/>
      <c r="F12" s="90"/>
      <c r="G12" s="90"/>
      <c r="H12" s="41"/>
      <c r="K12" s="44"/>
    </row>
    <row r="13" spans="1:11" x14ac:dyDescent="0.25">
      <c r="A13" s="41"/>
      <c r="B13" s="41"/>
      <c r="C13" s="41"/>
      <c r="D13" s="41"/>
      <c r="E13" s="41"/>
      <c r="F13" s="41"/>
      <c r="G13" s="41"/>
      <c r="H13" s="41"/>
    </row>
    <row r="14" spans="1:11" x14ac:dyDescent="0.25">
      <c r="A14" s="41"/>
      <c r="B14" s="45"/>
      <c r="C14" s="77" t="s">
        <v>46</v>
      </c>
      <c r="D14" s="78"/>
      <c r="E14" s="77" t="s">
        <v>47</v>
      </c>
      <c r="F14" s="78"/>
      <c r="G14" s="46" t="s">
        <v>48</v>
      </c>
      <c r="H14" s="46" t="s">
        <v>49</v>
      </c>
    </row>
    <row r="15" spans="1:11" ht="29.25" customHeight="1" x14ac:dyDescent="0.25">
      <c r="A15" s="47"/>
      <c r="B15" s="45" t="s">
        <v>50</v>
      </c>
      <c r="C15" s="68" t="s">
        <v>51</v>
      </c>
      <c r="D15" s="69"/>
      <c r="E15" s="68" t="s">
        <v>52</v>
      </c>
      <c r="F15" s="69"/>
      <c r="G15" s="46"/>
      <c r="H15" s="48">
        <f>H17-7</f>
        <v>43382</v>
      </c>
    </row>
    <row r="16" spans="1:11" ht="28.5" customHeight="1" x14ac:dyDescent="0.25">
      <c r="A16" s="47"/>
      <c r="B16" s="45" t="s">
        <v>53</v>
      </c>
      <c r="C16" s="68" t="s">
        <v>73</v>
      </c>
      <c r="D16" s="69"/>
      <c r="E16" s="68" t="s">
        <v>74</v>
      </c>
      <c r="F16" s="69"/>
      <c r="G16" s="46"/>
      <c r="H16" s="48">
        <f>H17-1</f>
        <v>43388</v>
      </c>
    </row>
    <row r="17" spans="1:8" ht="32.25" customHeight="1" x14ac:dyDescent="0.25">
      <c r="A17" s="47"/>
      <c r="B17" s="45" t="s">
        <v>56</v>
      </c>
      <c r="C17" s="68" t="s">
        <v>54</v>
      </c>
      <c r="D17" s="69"/>
      <c r="E17" s="68" t="s">
        <v>55</v>
      </c>
      <c r="F17" s="69"/>
      <c r="G17" s="46"/>
      <c r="H17" s="48">
        <v>43389</v>
      </c>
    </row>
    <row r="18" spans="1:8" x14ac:dyDescent="0.25">
      <c r="B18" s="70" t="s">
        <v>57</v>
      </c>
      <c r="C18" s="71"/>
      <c r="D18" s="72"/>
      <c r="E18" s="73" t="s">
        <v>58</v>
      </c>
      <c r="F18" s="74"/>
      <c r="G18" s="74"/>
      <c r="H18" s="75"/>
    </row>
    <row r="19" spans="1:8" x14ac:dyDescent="0.25">
      <c r="H19" s="49"/>
    </row>
    <row r="20" spans="1:8" x14ac:dyDescent="0.25">
      <c r="A20" s="49"/>
      <c r="B20" s="49"/>
      <c r="C20" s="49"/>
      <c r="D20" s="49"/>
      <c r="E20" s="49"/>
      <c r="F20" s="49"/>
      <c r="G20" s="49"/>
      <c r="H20" s="49"/>
    </row>
    <row r="21" spans="1:8" x14ac:dyDescent="0.25">
      <c r="A21" s="49"/>
      <c r="B21" s="49"/>
      <c r="C21" s="49"/>
      <c r="D21" s="49"/>
      <c r="E21" s="49"/>
      <c r="F21" s="49"/>
      <c r="G21" s="49"/>
      <c r="H21" s="49"/>
    </row>
    <row r="22" spans="1:8" ht="15.75" x14ac:dyDescent="0.25">
      <c r="A22" s="76" t="s">
        <v>59</v>
      </c>
      <c r="B22" s="76"/>
      <c r="C22" s="76"/>
      <c r="D22" s="76"/>
      <c r="E22" s="76"/>
      <c r="F22" s="76"/>
      <c r="G22" s="76"/>
      <c r="H22" s="76"/>
    </row>
    <row r="23" spans="1:8" x14ac:dyDescent="0.25">
      <c r="A23" s="49"/>
      <c r="B23" s="49"/>
      <c r="C23" s="49"/>
      <c r="D23" s="49"/>
      <c r="E23" s="49"/>
      <c r="F23" s="49"/>
      <c r="G23" s="49"/>
      <c r="H23" s="49"/>
    </row>
    <row r="24" spans="1:8" x14ac:dyDescent="0.25">
      <c r="B24" s="62" t="s">
        <v>60</v>
      </c>
      <c r="C24" s="62" t="s">
        <v>61</v>
      </c>
      <c r="D24" s="62" t="s">
        <v>62</v>
      </c>
      <c r="E24" s="62" t="s">
        <v>63</v>
      </c>
      <c r="F24" s="62" t="s">
        <v>64</v>
      </c>
      <c r="G24" s="62" t="s">
        <v>65</v>
      </c>
      <c r="H24" s="62" t="s">
        <v>66</v>
      </c>
    </row>
    <row r="25" spans="1:8" ht="23.25" customHeight="1" x14ac:dyDescent="0.25">
      <c r="B25" s="63"/>
      <c r="C25" s="63"/>
      <c r="D25" s="63"/>
      <c r="E25" s="63"/>
      <c r="F25" s="63"/>
      <c r="G25" s="63"/>
      <c r="H25" s="63"/>
    </row>
    <row r="26" spans="1:8" ht="36" x14ac:dyDescent="0.25">
      <c r="B26" s="50" t="s">
        <v>10</v>
      </c>
      <c r="C26" s="51">
        <f>H17</f>
        <v>43389</v>
      </c>
      <c r="D26" s="50">
        <v>1</v>
      </c>
      <c r="E26" s="50" t="s">
        <v>67</v>
      </c>
      <c r="F26" s="50" t="s">
        <v>41</v>
      </c>
      <c r="G26" s="50" t="s">
        <v>68</v>
      </c>
      <c r="H26" s="50" t="s">
        <v>68</v>
      </c>
    </row>
    <row r="27" spans="1:8" x14ac:dyDescent="0.25">
      <c r="B27" s="52"/>
      <c r="C27" s="53"/>
      <c r="D27" s="52"/>
      <c r="E27" s="54"/>
      <c r="F27" s="52"/>
      <c r="G27" s="55"/>
      <c r="H27" s="56"/>
    </row>
    <row r="28" spans="1:8" x14ac:dyDescent="0.25">
      <c r="B28" s="57"/>
      <c r="C28" s="57"/>
      <c r="D28" s="57"/>
      <c r="E28" s="58"/>
      <c r="F28" s="57"/>
      <c r="G28" s="57"/>
      <c r="H28" s="57"/>
    </row>
    <row r="29" spans="1:8" x14ac:dyDescent="0.25">
      <c r="B29" s="52"/>
      <c r="C29" s="52"/>
      <c r="D29" s="52"/>
      <c r="E29" s="54"/>
      <c r="F29" s="52"/>
      <c r="G29" s="52"/>
      <c r="H29" s="52"/>
    </row>
    <row r="30" spans="1:8" x14ac:dyDescent="0.25">
      <c r="B30" s="52"/>
      <c r="C30" s="52"/>
      <c r="D30" s="52"/>
      <c r="E30" s="54"/>
      <c r="F30" s="52"/>
      <c r="G30" s="52"/>
      <c r="H30" s="52"/>
    </row>
    <row r="31" spans="1:8" x14ac:dyDescent="0.25">
      <c r="B31" s="52"/>
      <c r="C31" s="52"/>
      <c r="D31" s="52"/>
      <c r="E31" s="54"/>
      <c r="F31" s="52"/>
      <c r="G31" s="52"/>
      <c r="H31" s="52"/>
    </row>
    <row r="32" spans="1:8" x14ac:dyDescent="0.25">
      <c r="B32" s="52"/>
      <c r="C32" s="52"/>
      <c r="D32" s="52"/>
      <c r="E32" s="54"/>
      <c r="F32" s="52"/>
      <c r="G32" s="52"/>
      <c r="H32" s="52"/>
    </row>
    <row r="33" spans="1:8" x14ac:dyDescent="0.25">
      <c r="B33" s="52"/>
      <c r="C33" s="52"/>
      <c r="D33" s="52"/>
      <c r="E33" s="54"/>
      <c r="F33" s="52"/>
      <c r="G33" s="52"/>
      <c r="H33" s="52"/>
    </row>
    <row r="34" spans="1:8" x14ac:dyDescent="0.25">
      <c r="B34" s="52"/>
      <c r="C34" s="52"/>
      <c r="D34" s="52"/>
      <c r="E34" s="54"/>
      <c r="F34" s="52"/>
      <c r="G34" s="52"/>
      <c r="H34" s="52"/>
    </row>
    <row r="35" spans="1:8" x14ac:dyDescent="0.25">
      <c r="B35" s="52"/>
      <c r="C35" s="52"/>
      <c r="D35" s="52"/>
      <c r="E35" s="54"/>
      <c r="F35" s="52"/>
      <c r="G35" s="52"/>
      <c r="H35" s="52"/>
    </row>
    <row r="36" spans="1:8" x14ac:dyDescent="0.25">
      <c r="B36" s="52"/>
      <c r="C36" s="52"/>
      <c r="D36" s="52"/>
      <c r="E36" s="54"/>
      <c r="F36" s="52"/>
      <c r="G36" s="52"/>
      <c r="H36" s="52"/>
    </row>
    <row r="37" spans="1:8" x14ac:dyDescent="0.25">
      <c r="B37" s="52"/>
      <c r="C37" s="52"/>
      <c r="D37" s="52"/>
      <c r="E37" s="54"/>
      <c r="F37" s="52"/>
      <c r="G37" s="52"/>
      <c r="H37" s="52"/>
    </row>
    <row r="38" spans="1:8" x14ac:dyDescent="0.25">
      <c r="B38" s="52"/>
      <c r="C38" s="52"/>
      <c r="D38" s="52"/>
      <c r="E38" s="54"/>
      <c r="F38" s="52"/>
      <c r="G38" s="52"/>
      <c r="H38" s="52"/>
    </row>
    <row r="39" spans="1:8" x14ac:dyDescent="0.25">
      <c r="A39" s="49"/>
      <c r="B39" s="49"/>
      <c r="C39" s="49"/>
      <c r="D39" s="49"/>
      <c r="E39" s="49"/>
      <c r="F39" s="49"/>
      <c r="G39" s="49"/>
      <c r="H39" s="49"/>
    </row>
    <row r="40" spans="1:8" x14ac:dyDescent="0.25">
      <c r="A40" s="49"/>
      <c r="B40" s="49"/>
      <c r="C40" s="49"/>
      <c r="D40" s="49"/>
      <c r="E40" s="49"/>
      <c r="F40" s="49"/>
      <c r="G40" s="49"/>
      <c r="H40" s="49"/>
    </row>
    <row r="41" spans="1:8" x14ac:dyDescent="0.25">
      <c r="A41" s="49"/>
      <c r="B41" s="49"/>
      <c r="C41" s="49"/>
      <c r="D41" s="49"/>
      <c r="E41" s="49"/>
      <c r="F41" s="49"/>
      <c r="G41" s="49"/>
      <c r="H41" s="49"/>
    </row>
    <row r="42" spans="1:8" x14ac:dyDescent="0.25">
      <c r="A42" s="49"/>
      <c r="B42" s="49"/>
      <c r="C42" s="49"/>
      <c r="D42" s="49"/>
      <c r="E42" s="49"/>
      <c r="F42" s="49"/>
      <c r="G42" s="49"/>
      <c r="H42" s="49"/>
    </row>
    <row r="43" spans="1:8" x14ac:dyDescent="0.25">
      <c r="A43" s="49"/>
      <c r="B43" s="49"/>
      <c r="C43" s="49"/>
      <c r="D43" s="49"/>
      <c r="E43" s="49"/>
      <c r="F43" s="49"/>
      <c r="G43" s="49"/>
      <c r="H43" s="49"/>
    </row>
    <row r="44" spans="1:8" x14ac:dyDescent="0.25">
      <c r="A44" s="49"/>
      <c r="B44" s="49"/>
      <c r="C44" s="49"/>
      <c r="D44" s="49"/>
      <c r="E44" s="49"/>
      <c r="F44" s="49"/>
      <c r="G44" s="49"/>
      <c r="H44" s="49"/>
    </row>
    <row r="45" spans="1:8" x14ac:dyDescent="0.25">
      <c r="A45" s="64" t="s">
        <v>69</v>
      </c>
      <c r="B45" s="64"/>
      <c r="C45" s="64"/>
      <c r="D45" s="64"/>
      <c r="E45" s="64"/>
      <c r="F45" s="65" t="s">
        <v>70</v>
      </c>
      <c r="G45" s="65"/>
      <c r="H45" s="49"/>
    </row>
    <row r="46" spans="1:8" x14ac:dyDescent="0.25">
      <c r="B46" s="59"/>
      <c r="C46" s="59"/>
      <c r="D46" s="59"/>
      <c r="E46" s="59"/>
      <c r="F46" s="59"/>
      <c r="G46" s="59"/>
      <c r="H46" s="59"/>
    </row>
    <row r="47" spans="1:8" x14ac:dyDescent="0.25">
      <c r="B47" s="59"/>
      <c r="C47" s="59"/>
      <c r="D47" s="59"/>
      <c r="E47" s="59"/>
      <c r="F47" s="59"/>
      <c r="G47" s="59"/>
      <c r="H47" s="59"/>
    </row>
    <row r="48" spans="1:8" x14ac:dyDescent="0.25">
      <c r="B48" s="59"/>
      <c r="C48" s="59"/>
      <c r="D48" s="59"/>
      <c r="E48" s="59"/>
      <c r="F48" s="59"/>
      <c r="G48" s="59"/>
      <c r="H48" s="59"/>
    </row>
    <row r="49" spans="2:8" x14ac:dyDescent="0.25">
      <c r="B49" s="66" t="s">
        <v>71</v>
      </c>
      <c r="C49" s="66"/>
      <c r="D49" s="66"/>
      <c r="E49" s="66"/>
      <c r="F49" s="66"/>
      <c r="G49" s="67" t="s">
        <v>70</v>
      </c>
      <c r="H49" s="67"/>
    </row>
  </sheetData>
  <sheetProtection algorithmName="SHA-512" hashValue="90aJbU6dYVoAqG2CDd/6UXt9+kCDmkMzn6TFjGSv13nXjf+hzCNWS+a2rHcp8JU/LPRZNuzvWt/RKJwLbqzqZQ==" saltValue="NcrcM3V1FIQz3coZBb5BkQ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A217B2B6-BD65-4651-8DAF-449C32850B1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zoomScaleNormal="100" workbookViewId="0">
      <selection activeCell="M11" sqref="M11:Q20"/>
    </sheetView>
  </sheetViews>
  <sheetFormatPr baseColWidth="10" defaultRowHeight="15" x14ac:dyDescent="0.25"/>
  <cols>
    <col min="1" max="1" width="20.28515625" customWidth="1"/>
    <col min="2" max="2" width="23" customWidth="1"/>
    <col min="3" max="3" width="37.5703125" customWidth="1"/>
    <col min="4" max="4" width="24" customWidth="1"/>
    <col min="5" max="6" width="30.5703125" customWidth="1"/>
    <col min="7" max="8" width="26" customWidth="1"/>
    <col min="9" max="9" width="35" customWidth="1"/>
    <col min="10" max="10" width="23" customWidth="1"/>
    <col min="11" max="11" width="26.42578125" customWidth="1"/>
    <col min="12" max="12" width="28.85546875" customWidth="1"/>
    <col min="13" max="13" width="27" customWidth="1"/>
    <col min="14" max="14" width="20.5703125" bestFit="1" customWidth="1"/>
    <col min="15" max="15" width="40.28515625" customWidth="1"/>
    <col min="16" max="16" width="30.5703125" customWidth="1"/>
    <col min="17" max="17" width="39" customWidth="1"/>
  </cols>
  <sheetData>
    <row r="1" spans="1:17" ht="33" customHeight="1" x14ac:dyDescent="0.25">
      <c r="A1" s="99"/>
      <c r="B1" s="100"/>
      <c r="C1" s="101" t="str">
        <f>control!C1</f>
        <v>CUADRO DE MANDO PARA EL ENSAYO DE ÁCIDOS ORGANICOS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  <c r="O1" s="1" t="s">
        <v>0</v>
      </c>
      <c r="P1" s="60" t="str">
        <f>control!H1</f>
        <v>SOFT-TC-004</v>
      </c>
    </row>
    <row r="2" spans="1:17" ht="33" customHeight="1" x14ac:dyDescent="0.25">
      <c r="A2" s="99"/>
      <c r="B2" s="100"/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1" t="s">
        <v>1</v>
      </c>
      <c r="P2" s="60">
        <f>control!H2</f>
        <v>1</v>
      </c>
    </row>
    <row r="3" spans="1:17" ht="33" customHeight="1" x14ac:dyDescent="0.35">
      <c r="A3" s="99"/>
      <c r="B3" s="100"/>
      <c r="C3" s="104" t="s">
        <v>2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  <c r="O3" s="2" t="s">
        <v>3</v>
      </c>
      <c r="P3" s="61">
        <f>control!H3</f>
        <v>43389</v>
      </c>
    </row>
    <row r="4" spans="1:17" ht="20.25" x14ac:dyDescent="0.3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</row>
    <row r="5" spans="1:17" x14ac:dyDescent="0.25">
      <c r="A5" s="3" t="s">
        <v>4</v>
      </c>
      <c r="B5" s="4" t="s">
        <v>42</v>
      </c>
      <c r="C5" s="3" t="s">
        <v>5</v>
      </c>
      <c r="D5" s="4" t="s">
        <v>6</v>
      </c>
      <c r="E5" s="93" t="s">
        <v>7</v>
      </c>
      <c r="F5" s="93"/>
      <c r="G5" s="5"/>
      <c r="H5" s="6" t="s">
        <v>8</v>
      </c>
      <c r="I5" s="7"/>
      <c r="J5" s="3"/>
      <c r="K5" s="3" t="s">
        <v>9</v>
      </c>
      <c r="L5" s="8"/>
      <c r="M5" s="93" t="s">
        <v>7</v>
      </c>
      <c r="N5" s="93"/>
      <c r="O5" s="9" t="s">
        <v>10</v>
      </c>
    </row>
    <row r="6" spans="1:17" x14ac:dyDescent="0.25">
      <c r="A6" s="10"/>
      <c r="B6" s="91" t="s">
        <v>11</v>
      </c>
      <c r="C6" s="92"/>
      <c r="D6" s="11">
        <v>163</v>
      </c>
      <c r="E6" s="93" t="s">
        <v>7</v>
      </c>
      <c r="F6" s="93"/>
      <c r="G6" s="12"/>
      <c r="H6" s="6" t="s">
        <v>8</v>
      </c>
      <c r="I6" s="13"/>
      <c r="J6" s="10"/>
      <c r="K6" s="10"/>
      <c r="L6" s="14"/>
      <c r="M6" s="10"/>
      <c r="N6" s="10"/>
      <c r="O6" s="15"/>
    </row>
    <row r="7" spans="1:17" ht="15.75" thickBot="1" x14ac:dyDescent="0.3">
      <c r="A7" s="16" t="s">
        <v>12</v>
      </c>
      <c r="B7" s="17" t="s">
        <v>43</v>
      </c>
      <c r="C7" s="18" t="s">
        <v>13</v>
      </c>
      <c r="D7" s="19" t="s">
        <v>14</v>
      </c>
      <c r="E7" s="18" t="s">
        <v>15</v>
      </c>
      <c r="F7" s="19" t="s">
        <v>16</v>
      </c>
      <c r="G7" s="18" t="s">
        <v>17</v>
      </c>
      <c r="H7" s="20"/>
      <c r="I7" s="18" t="s">
        <v>18</v>
      </c>
      <c r="J7" s="21"/>
    </row>
    <row r="8" spans="1:17" ht="15.75" thickBot="1" x14ac:dyDescent="0.3">
      <c r="A8" s="94" t="s">
        <v>19</v>
      </c>
      <c r="B8" s="95"/>
      <c r="C8" s="95"/>
      <c r="D8" s="95"/>
      <c r="E8" s="95"/>
      <c r="F8" s="95"/>
      <c r="G8" s="95"/>
      <c r="H8" s="96"/>
      <c r="I8" s="96"/>
      <c r="J8" s="96"/>
      <c r="K8" s="96"/>
      <c r="L8" s="96"/>
      <c r="M8" s="96"/>
      <c r="N8" s="97"/>
      <c r="O8" s="22"/>
    </row>
    <row r="9" spans="1:17" ht="15.75" thickBot="1" x14ac:dyDescent="0.3">
      <c r="A9" s="94" t="s">
        <v>20</v>
      </c>
      <c r="B9" s="95"/>
      <c r="C9" s="95"/>
      <c r="D9" s="95"/>
      <c r="E9" s="95"/>
      <c r="F9" s="95"/>
      <c r="G9" s="98"/>
      <c r="H9" s="94" t="s">
        <v>21</v>
      </c>
      <c r="I9" s="95"/>
      <c r="J9" s="95"/>
      <c r="K9" s="95"/>
      <c r="L9" s="95"/>
      <c r="M9" s="95"/>
      <c r="N9" s="95"/>
      <c r="O9" s="98"/>
    </row>
    <row r="10" spans="1:17" ht="30.75" thickBot="1" x14ac:dyDescent="0.3">
      <c r="A10" s="23" t="s">
        <v>22</v>
      </c>
      <c r="B10" s="23" t="s">
        <v>23</v>
      </c>
      <c r="C10" s="24" t="s">
        <v>24</v>
      </c>
      <c r="D10" s="25" t="s">
        <v>25</v>
      </c>
      <c r="E10" s="26" t="s">
        <v>26</v>
      </c>
      <c r="F10" s="26" t="s">
        <v>27</v>
      </c>
      <c r="G10" s="26" t="s">
        <v>28</v>
      </c>
      <c r="H10" s="27" t="s">
        <v>29</v>
      </c>
      <c r="I10" s="27" t="s">
        <v>30</v>
      </c>
      <c r="J10" s="27" t="s">
        <v>31</v>
      </c>
      <c r="K10" s="28" t="s">
        <v>32</v>
      </c>
      <c r="L10" s="29" t="s">
        <v>40</v>
      </c>
      <c r="M10" s="30" t="s">
        <v>33</v>
      </c>
      <c r="N10" s="31" t="s">
        <v>34</v>
      </c>
      <c r="O10" s="32" t="s">
        <v>35</v>
      </c>
      <c r="P10" s="32" t="s">
        <v>36</v>
      </c>
      <c r="Q10" s="33" t="s">
        <v>37</v>
      </c>
    </row>
    <row r="11" spans="1:17" ht="15.75" customHeight="1" x14ac:dyDescent="0.25">
      <c r="A11" s="109"/>
      <c r="B11" s="110"/>
      <c r="C11" s="111"/>
      <c r="D11" s="110"/>
      <c r="E11" s="110"/>
      <c r="F11" s="112"/>
      <c r="G11" s="113"/>
      <c r="H11" s="114"/>
      <c r="I11" s="113"/>
      <c r="J11" s="113"/>
      <c r="K11" s="114"/>
      <c r="L11" s="34" t="e">
        <f>+K11*(I11/G11)*100/1000</f>
        <v>#DIV/0!</v>
      </c>
      <c r="M11" s="113"/>
      <c r="N11" s="113"/>
      <c r="O11" s="113"/>
      <c r="P11" s="127"/>
      <c r="Q11" s="128"/>
    </row>
    <row r="12" spans="1:17" x14ac:dyDescent="0.25">
      <c r="A12" s="115"/>
      <c r="B12" s="116"/>
      <c r="C12" s="117"/>
      <c r="D12" s="116"/>
      <c r="E12" s="116"/>
      <c r="F12" s="118"/>
      <c r="G12" s="119"/>
      <c r="H12" s="120"/>
      <c r="I12" s="119"/>
      <c r="J12" s="119"/>
      <c r="K12" s="120"/>
      <c r="L12" s="35" t="e">
        <f t="shared" ref="L12:L15" si="0">+K12*(I12/G12)*100/1000</f>
        <v>#DIV/0!</v>
      </c>
      <c r="M12" s="119"/>
      <c r="N12" s="119"/>
      <c r="O12" s="119"/>
      <c r="P12" s="119"/>
      <c r="Q12" s="129"/>
    </row>
    <row r="13" spans="1:17" x14ac:dyDescent="0.25">
      <c r="A13" s="115"/>
      <c r="B13" s="116"/>
      <c r="C13" s="117"/>
      <c r="D13" s="116"/>
      <c r="E13" s="116"/>
      <c r="F13" s="118"/>
      <c r="G13" s="119"/>
      <c r="H13" s="120"/>
      <c r="I13" s="119"/>
      <c r="J13" s="119"/>
      <c r="K13" s="120"/>
      <c r="L13" s="35" t="e">
        <f t="shared" si="0"/>
        <v>#DIV/0!</v>
      </c>
      <c r="M13" s="119"/>
      <c r="N13" s="119"/>
      <c r="O13" s="119"/>
      <c r="P13" s="119"/>
      <c r="Q13" s="129"/>
    </row>
    <row r="14" spans="1:17" x14ac:dyDescent="0.25">
      <c r="A14" s="115"/>
      <c r="B14" s="116"/>
      <c r="C14" s="117"/>
      <c r="D14" s="116"/>
      <c r="E14" s="116"/>
      <c r="F14" s="118"/>
      <c r="G14" s="119"/>
      <c r="H14" s="120"/>
      <c r="I14" s="119"/>
      <c r="J14" s="119"/>
      <c r="K14" s="120"/>
      <c r="L14" s="35" t="e">
        <f t="shared" si="0"/>
        <v>#DIV/0!</v>
      </c>
      <c r="M14" s="119"/>
      <c r="N14" s="119"/>
      <c r="O14" s="119"/>
      <c r="P14" s="119"/>
      <c r="Q14" s="129"/>
    </row>
    <row r="15" spans="1:17" ht="15.75" thickBot="1" x14ac:dyDescent="0.3">
      <c r="A15" s="121"/>
      <c r="B15" s="122"/>
      <c r="C15" s="123"/>
      <c r="D15" s="122"/>
      <c r="E15" s="122"/>
      <c r="F15" s="124"/>
      <c r="G15" s="125"/>
      <c r="H15" s="125"/>
      <c r="I15" s="125"/>
      <c r="J15" s="125"/>
      <c r="K15" s="126"/>
      <c r="L15" s="36" t="e">
        <f t="shared" si="0"/>
        <v>#DIV/0!</v>
      </c>
      <c r="M15" s="125"/>
      <c r="N15" s="125"/>
      <c r="O15" s="125"/>
      <c r="P15" s="125"/>
      <c r="Q15" s="130"/>
    </row>
    <row r="16" spans="1:17" ht="15.75" customHeight="1" x14ac:dyDescent="0.25">
      <c r="A16" s="109"/>
      <c r="B16" s="110"/>
      <c r="C16" s="111"/>
      <c r="D16" s="110"/>
      <c r="E16" s="110"/>
      <c r="F16" s="112"/>
      <c r="G16" s="113"/>
      <c r="H16" s="114"/>
      <c r="I16" s="113"/>
      <c r="J16" s="113"/>
      <c r="K16" s="114"/>
      <c r="L16" s="34" t="e">
        <f>+K16*(I16/G16)*100/1000</f>
        <v>#DIV/0!</v>
      </c>
      <c r="M16" s="113"/>
      <c r="N16" s="113"/>
      <c r="O16" s="113"/>
      <c r="P16" s="127"/>
      <c r="Q16" s="128"/>
    </row>
    <row r="17" spans="1:17" x14ac:dyDescent="0.25">
      <c r="A17" s="115"/>
      <c r="B17" s="116"/>
      <c r="C17" s="117"/>
      <c r="D17" s="116"/>
      <c r="E17" s="116"/>
      <c r="F17" s="118"/>
      <c r="G17" s="119"/>
      <c r="H17" s="120"/>
      <c r="I17" s="119"/>
      <c r="J17" s="119"/>
      <c r="K17" s="120"/>
      <c r="L17" s="35" t="e">
        <f>+K17*(I17/G17)*100/1000</f>
        <v>#DIV/0!</v>
      </c>
      <c r="M17" s="119"/>
      <c r="N17" s="119"/>
      <c r="O17" s="119"/>
      <c r="P17" s="119"/>
      <c r="Q17" s="129"/>
    </row>
    <row r="18" spans="1:17" x14ac:dyDescent="0.25">
      <c r="A18" s="115"/>
      <c r="B18" s="116"/>
      <c r="C18" s="117"/>
      <c r="D18" s="116"/>
      <c r="E18" s="116"/>
      <c r="F18" s="118"/>
      <c r="G18" s="119"/>
      <c r="H18" s="120"/>
      <c r="I18" s="119"/>
      <c r="J18" s="119"/>
      <c r="K18" s="120"/>
      <c r="L18" s="35" t="e">
        <f>+K18*(I18/G18)*100/1000</f>
        <v>#DIV/0!</v>
      </c>
      <c r="M18" s="119"/>
      <c r="N18" s="119"/>
      <c r="O18" s="119"/>
      <c r="P18" s="119"/>
      <c r="Q18" s="129"/>
    </row>
    <row r="19" spans="1:17" x14ac:dyDescent="0.25">
      <c r="A19" s="115"/>
      <c r="B19" s="116"/>
      <c r="C19" s="117"/>
      <c r="D19" s="116"/>
      <c r="E19" s="116"/>
      <c r="F19" s="118"/>
      <c r="G19" s="119"/>
      <c r="H19" s="120"/>
      <c r="I19" s="119"/>
      <c r="J19" s="119"/>
      <c r="K19" s="120"/>
      <c r="L19" s="35" t="e">
        <f>+K19*(I19/G19)*100/1000</f>
        <v>#DIV/0!</v>
      </c>
      <c r="M19" s="119"/>
      <c r="N19" s="119"/>
      <c r="O19" s="119"/>
      <c r="P19" s="119"/>
      <c r="Q19" s="129"/>
    </row>
    <row r="20" spans="1:17" ht="15.75" thickBot="1" x14ac:dyDescent="0.3">
      <c r="A20" s="121"/>
      <c r="B20" s="122"/>
      <c r="C20" s="123"/>
      <c r="D20" s="122"/>
      <c r="E20" s="122"/>
      <c r="F20" s="124"/>
      <c r="G20" s="125"/>
      <c r="H20" s="125"/>
      <c r="I20" s="125"/>
      <c r="J20" s="125"/>
      <c r="K20" s="126"/>
      <c r="L20" s="36" t="e">
        <f t="shared" ref="L20" si="1">+K20*(I20/G20)*100/1000</f>
        <v>#DIV/0!</v>
      </c>
      <c r="M20" s="125"/>
      <c r="N20" s="125"/>
      <c r="O20" s="125"/>
      <c r="P20" s="125"/>
      <c r="Q20" s="130"/>
    </row>
  </sheetData>
  <sheetProtection algorithmName="SHA-512" hashValue="EG/79TFm6LSZW5z4aWCPOKrxQ40grHPZTaZAmgVEJ2UcMd2cOLmiS6CpmoGaFwDPjit/6mbGMZ68k1bm3THBGQ==" saltValue="5t1iUGSqDq+Tt6pa4l13bA==" spinCount="100000" sheet="1" objects="1" scenarios="1"/>
  <mergeCells count="23">
    <mergeCell ref="A11:A15"/>
    <mergeCell ref="B11:B15"/>
    <mergeCell ref="C11:C15"/>
    <mergeCell ref="D11:D15"/>
    <mergeCell ref="E11:E15"/>
    <mergeCell ref="Q11:Q15"/>
    <mergeCell ref="A16:A20"/>
    <mergeCell ref="B16:B20"/>
    <mergeCell ref="C16:C20"/>
    <mergeCell ref="D16:D20"/>
    <mergeCell ref="E16:E20"/>
    <mergeCell ref="Q16:Q20"/>
    <mergeCell ref="B6:C6"/>
    <mergeCell ref="E6:F6"/>
    <mergeCell ref="A8:N8"/>
    <mergeCell ref="A9:G9"/>
    <mergeCell ref="H9:O9"/>
    <mergeCell ref="A1:B3"/>
    <mergeCell ref="C1:N2"/>
    <mergeCell ref="C3:N3"/>
    <mergeCell ref="A4:P4"/>
    <mergeCell ref="E5:F5"/>
    <mergeCell ref="M5:N5"/>
  </mergeCells>
  <conditionalFormatting sqref="F7">
    <cfRule type="containsBlanks" dxfId="2" priority="1">
      <formula>LEN(TRIM(F7))=0</formula>
    </cfRule>
  </conditionalFormatting>
  <conditionalFormatting sqref="I5:I6 D5:D6 G5:G6 B5:B7 O5">
    <cfRule type="containsBlanks" dxfId="1" priority="3">
      <formula>LEN(TRIM(B5))=0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2018-12-22T16:26:14Z</dcterms:created>
  <dcterms:modified xsi:type="dcterms:W3CDTF">2019-09-21T15:48:04Z</dcterms:modified>
</cp:coreProperties>
</file>