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7.xml" ContentType="application/vnd.openxmlformats-officedocument.spreadsheetml.table+xml"/>
  <Override PartName="/xl/queryTables/queryTable3.xml" ContentType="application/vnd.openxmlformats-officedocument.spreadsheetml.queryTable+xml"/>
  <Override PartName="/xl/tables/table8.xml" ContentType="application/vnd.openxmlformats-officedocument.spreadsheetml.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9.xml" ContentType="application/vnd.openxmlformats-officedocument.spreadsheetml.table+xml"/>
  <Override PartName="/xl/queryTables/queryTable4.xml" ContentType="application/vnd.openxmlformats-officedocument.spreadsheetml.query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FORMATOS SOFTWARE/"/>
    </mc:Choice>
  </mc:AlternateContent>
  <xr:revisionPtr revIDLastSave="4" documentId="8_{AC170033-E440-438E-A584-1226B79BE729}" xr6:coauthVersionLast="47" xr6:coauthVersionMax="47" xr10:uidLastSave="{B40B6679-7F26-4783-9FDA-EBFE8F9FDC57}"/>
  <workbookProtection workbookAlgorithmName="SHA-512" workbookHashValue="B9Ak96vSnTaAAp/gYxwiRQ5A2gWPzwmfs5iIRw4ID5grqJ/XkH7dhzxXuUSjQlKMMWkEfFa0XmeFdLehkw16Bg==" workbookSaltValue="A6VYvrIIVyi5nzso3r316g==" workbookSpinCount="100000" lockStructure="1"/>
  <bookViews>
    <workbookView xWindow="-120" yWindow="-120" windowWidth="20730" windowHeight="11040" tabRatio="608" firstSheet="1" activeTab="1" xr2:uid="{49D0ABA8-DBAE-4380-AA37-64768EECB71A}"/>
  </bookViews>
  <sheets>
    <sheet name="Ri (3)" sheetId="52" state="hidden" r:id="rId1"/>
    <sheet name="control" sheetId="71" r:id="rId2"/>
    <sheet name="SOFT-TC-002" sheetId="2" r:id="rId3"/>
    <sheet name="FAMES" sheetId="1" state="hidden" r:id="rId4"/>
    <sheet name="PERFIL-TOTAL" sheetId="39" r:id="rId5"/>
    <sheet name="PERFIL_AC_GRASOS" sheetId="72" r:id="rId6"/>
    <sheet name="FAMES MIX" sheetId="12" r:id="rId7"/>
    <sheet name="STD_INTERNO" sheetId="15" r:id="rId8"/>
    <sheet name="Gráfico Precisión" sheetId="66" r:id="rId9"/>
    <sheet name="PRECISION" sheetId="65" r:id="rId10"/>
    <sheet name="Titulos" sheetId="67" state="hidden" r:id="rId11"/>
    <sheet name="Límites precisión" sheetId="7" r:id="rId12"/>
    <sheet name="Gráfico Exactitud" sheetId="70" r:id="rId13"/>
    <sheet name="EXACTITUD" sheetId="69" r:id="rId14"/>
    <sheet name="Límites exactitud" sheetId="68" r:id="rId15"/>
    <sheet name="Parametros" sheetId="6" r:id="rId16"/>
    <sheet name="Resolucion" sheetId="62" r:id="rId17"/>
  </sheets>
  <externalReferences>
    <externalReference r:id="rId18"/>
    <externalReference r:id="rId19"/>
  </externalReferences>
  <definedNames>
    <definedName name="DatosExternos_1" localSheetId="13" hidden="1">EXACTITUD!$A$1:$H$2</definedName>
    <definedName name="DatosExternos_1" localSheetId="5" hidden="1">PERFIL_AC_GRASOS!$A$1:$I$1445</definedName>
    <definedName name="DatosExternos_1" localSheetId="9" hidden="1">PRECISION!$A$1:$H$53</definedName>
    <definedName name="DatosExternos_2" localSheetId="4" hidden="1">'PERFIL-TOTAL'!$A$1:$H$305</definedName>
    <definedName name="ESTADO">[1]!Tabla4[ESTADO]</definedName>
    <definedName name="ESTADO_MUESTRA">[1]!Tabla3[MUESTRA]</definedName>
    <definedName name="ID_ESTADO">Tabla12[ESTADOS]</definedName>
    <definedName name="ID_FMX">Tabla2[ID]</definedName>
    <definedName name="ID_IS">Tabla9[TRAZABILIDAD]</definedName>
    <definedName name="MUESTRA">#REF!</definedName>
    <definedName name="SUSTANCIA">[2]!Tabla4[#Data]</definedName>
    <definedName name="TIPO_GRASA">Tabla16[Tipo]</definedName>
    <definedName name="TIPO_MATRIZ" localSheetId="1">[1]!Tabla39[MATRIZ]</definedName>
    <definedName name="TIPO_MATRIZ">TIPOMATRIZ[MATRIZ]</definedName>
    <definedName name="TIPO_MUESTRA">TIPOMUESTA[Tipo de muestras]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9" l="1"/>
  <c r="I3" i="39"/>
  <c r="I4" i="39"/>
  <c r="I5" i="39"/>
  <c r="I6" i="39"/>
  <c r="I7" i="39"/>
  <c r="I8" i="39"/>
  <c r="I9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7" i="39"/>
  <c r="I28" i="39"/>
  <c r="I29" i="39"/>
  <c r="I30" i="39"/>
  <c r="I31" i="39"/>
  <c r="I32" i="39"/>
  <c r="I33" i="39"/>
  <c r="I34" i="39"/>
  <c r="I35" i="39"/>
  <c r="I36" i="39"/>
  <c r="I37" i="39"/>
  <c r="I38" i="39"/>
  <c r="I39" i="39"/>
  <c r="I40" i="39"/>
  <c r="I41" i="39"/>
  <c r="I42" i="39"/>
  <c r="I43" i="39"/>
  <c r="I44" i="39"/>
  <c r="I45" i="39"/>
  <c r="I46" i="39"/>
  <c r="I47" i="39"/>
  <c r="I48" i="39"/>
  <c r="I49" i="39"/>
  <c r="I50" i="39"/>
  <c r="I51" i="39"/>
  <c r="I52" i="39"/>
  <c r="I53" i="39"/>
  <c r="I54" i="39"/>
  <c r="I55" i="39"/>
  <c r="I56" i="39"/>
  <c r="I57" i="39"/>
  <c r="I58" i="39"/>
  <c r="I59" i="39"/>
  <c r="I60" i="39"/>
  <c r="I61" i="39"/>
  <c r="I62" i="39"/>
  <c r="I63" i="39"/>
  <c r="I64" i="39"/>
  <c r="I65" i="39"/>
  <c r="I66" i="39"/>
  <c r="I67" i="39"/>
  <c r="I68" i="39"/>
  <c r="I69" i="39"/>
  <c r="I70" i="39"/>
  <c r="I71" i="39"/>
  <c r="I72" i="39"/>
  <c r="I73" i="39"/>
  <c r="I74" i="39"/>
  <c r="I75" i="39"/>
  <c r="I76" i="39"/>
  <c r="I77" i="39"/>
  <c r="I78" i="39"/>
  <c r="I79" i="39"/>
  <c r="I80" i="39"/>
  <c r="I81" i="39"/>
  <c r="I82" i="39"/>
  <c r="I83" i="39"/>
  <c r="I84" i="39"/>
  <c r="I85" i="39"/>
  <c r="I86" i="39"/>
  <c r="I87" i="39"/>
  <c r="I88" i="39"/>
  <c r="I89" i="39"/>
  <c r="I90" i="39"/>
  <c r="I91" i="39"/>
  <c r="I92" i="39"/>
  <c r="I93" i="39"/>
  <c r="I94" i="39"/>
  <c r="I95" i="39"/>
  <c r="I96" i="39"/>
  <c r="I97" i="39"/>
  <c r="I98" i="39"/>
  <c r="I99" i="39"/>
  <c r="I100" i="39"/>
  <c r="I101" i="39"/>
  <c r="I102" i="39"/>
  <c r="I103" i="39"/>
  <c r="I104" i="39"/>
  <c r="I105" i="39"/>
  <c r="I106" i="39"/>
  <c r="I107" i="39"/>
  <c r="I108" i="39"/>
  <c r="I109" i="39"/>
  <c r="I110" i="39"/>
  <c r="I111" i="39"/>
  <c r="I112" i="39"/>
  <c r="I113" i="39"/>
  <c r="I114" i="39"/>
  <c r="I115" i="39"/>
  <c r="I116" i="39"/>
  <c r="I117" i="39"/>
  <c r="I118" i="39"/>
  <c r="I119" i="39"/>
  <c r="I120" i="39"/>
  <c r="I121" i="39"/>
  <c r="I122" i="39"/>
  <c r="I123" i="39"/>
  <c r="I124" i="39"/>
  <c r="I125" i="39"/>
  <c r="I126" i="39"/>
  <c r="I127" i="39"/>
  <c r="I128" i="39"/>
  <c r="I129" i="39"/>
  <c r="I130" i="39"/>
  <c r="I131" i="39"/>
  <c r="I132" i="39"/>
  <c r="I133" i="39"/>
  <c r="I134" i="39"/>
  <c r="I135" i="39"/>
  <c r="I136" i="39"/>
  <c r="I137" i="39"/>
  <c r="I138" i="39"/>
  <c r="I139" i="39"/>
  <c r="I140" i="39"/>
  <c r="I141" i="39"/>
  <c r="I142" i="39"/>
  <c r="I143" i="39"/>
  <c r="I144" i="39"/>
  <c r="I145" i="39"/>
  <c r="I146" i="39"/>
  <c r="I147" i="39"/>
  <c r="I148" i="39"/>
  <c r="I149" i="39"/>
  <c r="I150" i="39"/>
  <c r="I151" i="39"/>
  <c r="I152" i="39"/>
  <c r="I153" i="39"/>
  <c r="I154" i="39"/>
  <c r="I155" i="39"/>
  <c r="I156" i="39"/>
  <c r="I157" i="39"/>
  <c r="I158" i="39"/>
  <c r="I159" i="39"/>
  <c r="I160" i="39"/>
  <c r="I161" i="39"/>
  <c r="I162" i="39"/>
  <c r="I163" i="39"/>
  <c r="I164" i="39"/>
  <c r="I165" i="39"/>
  <c r="I166" i="39"/>
  <c r="I167" i="39"/>
  <c r="I168" i="39"/>
  <c r="I169" i="39"/>
  <c r="I170" i="39"/>
  <c r="I171" i="39"/>
  <c r="I172" i="39"/>
  <c r="I173" i="39"/>
  <c r="I174" i="39"/>
  <c r="I175" i="39"/>
  <c r="I176" i="39"/>
  <c r="I177" i="39"/>
  <c r="I178" i="39"/>
  <c r="I179" i="39"/>
  <c r="I180" i="39"/>
  <c r="I181" i="39"/>
  <c r="I182" i="39"/>
  <c r="I183" i="39"/>
  <c r="I184" i="39"/>
  <c r="I185" i="39"/>
  <c r="I186" i="39"/>
  <c r="I187" i="39"/>
  <c r="I188" i="39"/>
  <c r="I189" i="39"/>
  <c r="I190" i="39"/>
  <c r="I191" i="39"/>
  <c r="I192" i="39"/>
  <c r="I193" i="39"/>
  <c r="I194" i="39"/>
  <c r="I195" i="39"/>
  <c r="I196" i="39"/>
  <c r="I197" i="39"/>
  <c r="I198" i="39"/>
  <c r="I199" i="39"/>
  <c r="I200" i="39"/>
  <c r="I201" i="39"/>
  <c r="I202" i="39"/>
  <c r="I203" i="39"/>
  <c r="I204" i="39"/>
  <c r="I205" i="39"/>
  <c r="I206" i="39"/>
  <c r="I207" i="39"/>
  <c r="I208" i="39"/>
  <c r="I209" i="39"/>
  <c r="I210" i="39"/>
  <c r="I211" i="39"/>
  <c r="I212" i="39"/>
  <c r="I213" i="39"/>
  <c r="I214" i="39"/>
  <c r="I215" i="39"/>
  <c r="I216" i="39"/>
  <c r="I217" i="39"/>
  <c r="I218" i="39"/>
  <c r="I219" i="39"/>
  <c r="I220" i="39"/>
  <c r="I221" i="39"/>
  <c r="I222" i="39"/>
  <c r="I223" i="39"/>
  <c r="I224" i="39"/>
  <c r="I225" i="39"/>
  <c r="I226" i="39"/>
  <c r="I227" i="39"/>
  <c r="I228" i="39"/>
  <c r="I229" i="39"/>
  <c r="I230" i="39"/>
  <c r="I231" i="39"/>
  <c r="I232" i="39"/>
  <c r="I233" i="39"/>
  <c r="I234" i="39"/>
  <c r="I235" i="39"/>
  <c r="I236" i="39"/>
  <c r="I237" i="39"/>
  <c r="I238" i="39"/>
  <c r="I239" i="39"/>
  <c r="I240" i="39"/>
  <c r="I241" i="39"/>
  <c r="I242" i="39"/>
  <c r="I243" i="39"/>
  <c r="I244" i="39"/>
  <c r="I245" i="39"/>
  <c r="I246" i="39"/>
  <c r="I247" i="39"/>
  <c r="I248" i="39"/>
  <c r="I249" i="39"/>
  <c r="I250" i="39"/>
  <c r="I251" i="39"/>
  <c r="I252" i="39"/>
  <c r="I253" i="39"/>
  <c r="I254" i="39"/>
  <c r="I255" i="39"/>
  <c r="I256" i="39"/>
  <c r="I257" i="39"/>
  <c r="I258" i="39"/>
  <c r="I259" i="39"/>
  <c r="I260" i="39"/>
  <c r="I261" i="39"/>
  <c r="I262" i="39"/>
  <c r="I263" i="39"/>
  <c r="I264" i="39"/>
  <c r="I265" i="39"/>
  <c r="I266" i="39"/>
  <c r="I267" i="39"/>
  <c r="I268" i="39"/>
  <c r="I269" i="39"/>
  <c r="I270" i="39"/>
  <c r="I271" i="39"/>
  <c r="I272" i="39"/>
  <c r="I273" i="39"/>
  <c r="I274" i="39"/>
  <c r="I275" i="39"/>
  <c r="I276" i="39"/>
  <c r="I277" i="39"/>
  <c r="I278" i="39"/>
  <c r="I279" i="39"/>
  <c r="I280" i="39"/>
  <c r="I281" i="39"/>
  <c r="I282" i="39"/>
  <c r="I283" i="39"/>
  <c r="I284" i="39"/>
  <c r="I285" i="39"/>
  <c r="I286" i="39"/>
  <c r="I287" i="39"/>
  <c r="I288" i="39"/>
  <c r="I289" i="39"/>
  <c r="I290" i="39"/>
  <c r="I291" i="39"/>
  <c r="I292" i="39"/>
  <c r="I293" i="39"/>
  <c r="I294" i="39"/>
  <c r="I295" i="39"/>
  <c r="I296" i="39"/>
  <c r="I297" i="39"/>
  <c r="I298" i="39"/>
  <c r="I299" i="39"/>
  <c r="I300" i="39"/>
  <c r="I301" i="39"/>
  <c r="I302" i="39"/>
  <c r="I303" i="39"/>
  <c r="I304" i="39"/>
  <c r="I305" i="39"/>
  <c r="AV3" i="2" l="1"/>
  <c r="AV2" i="2"/>
  <c r="AV1" i="2"/>
  <c r="G1" i="2"/>
  <c r="H17" i="71"/>
  <c r="H16" i="71"/>
  <c r="H15" i="71"/>
  <c r="B9" i="71"/>
  <c r="A9" i="71"/>
  <c r="A10" i="71" l="1"/>
  <c r="D5" i="67"/>
  <c r="E5" i="67"/>
  <c r="C5" i="67"/>
  <c r="B5" i="67"/>
  <c r="F14" i="68"/>
  <c r="F13" i="68"/>
  <c r="F12" i="68"/>
  <c r="F11" i="68"/>
  <c r="F10" i="68"/>
  <c r="F9" i="68"/>
  <c r="F8" i="68"/>
  <c r="E7" i="68"/>
  <c r="F7" i="68" s="1"/>
  <c r="F6" i="68"/>
  <c r="F5" i="68"/>
  <c r="F4" i="68"/>
  <c r="F3" i="68"/>
  <c r="F5" i="67" l="1"/>
  <c r="E3" i="67"/>
  <c r="D3" i="67"/>
  <c r="C3" i="67"/>
  <c r="B3" i="67"/>
  <c r="AO93" i="52"/>
  <c r="AI93" i="52"/>
  <c r="Z93" i="52"/>
  <c r="Y93" i="52"/>
  <c r="S93" i="52"/>
  <c r="Q93" i="52"/>
  <c r="K93" i="52"/>
  <c r="AO91" i="52"/>
  <c r="AN91" i="52"/>
  <c r="AN93" i="52"/>
  <c r="AM91" i="52"/>
  <c r="AM93" i="52"/>
  <c r="AL91" i="52"/>
  <c r="AL93" i="52"/>
  <c r="AK91" i="52"/>
  <c r="AK93" i="52"/>
  <c r="AJ91" i="52"/>
  <c r="AJ93" i="52"/>
  <c r="AI91" i="52"/>
  <c r="AH91" i="52"/>
  <c r="AH93" i="52"/>
  <c r="AG91" i="52"/>
  <c r="AG93" i="52"/>
  <c r="AF91" i="52"/>
  <c r="AF93" i="52"/>
  <c r="AE91" i="52"/>
  <c r="AE93" i="52"/>
  <c r="AD91" i="52"/>
  <c r="AD93" i="52"/>
  <c r="AC91" i="52"/>
  <c r="AC93" i="52"/>
  <c r="AB91" i="52"/>
  <c r="AB93" i="52"/>
  <c r="AA91" i="52"/>
  <c r="AA93" i="52"/>
  <c r="Z91" i="52"/>
  <c r="Y91" i="52"/>
  <c r="X91" i="52"/>
  <c r="X93" i="52"/>
  <c r="W91" i="52"/>
  <c r="W93" i="52"/>
  <c r="V91" i="52"/>
  <c r="V93" i="52"/>
  <c r="U91" i="52"/>
  <c r="U93" i="52"/>
  <c r="T91" i="52"/>
  <c r="T93" i="52"/>
  <c r="S91" i="52"/>
  <c r="R91" i="52"/>
  <c r="R93" i="52"/>
  <c r="Q91" i="52"/>
  <c r="P91" i="52"/>
  <c r="P93" i="52"/>
  <c r="O91" i="52"/>
  <c r="O93" i="52"/>
  <c r="N91" i="52"/>
  <c r="N93" i="52"/>
  <c r="M91" i="52"/>
  <c r="M93" i="52"/>
  <c r="L91" i="52"/>
  <c r="L93" i="52"/>
  <c r="K91" i="52"/>
  <c r="J91" i="52"/>
  <c r="J93" i="52"/>
  <c r="I91" i="52"/>
  <c r="I93" i="52"/>
  <c r="H91" i="52"/>
  <c r="H93" i="52"/>
  <c r="G91" i="52"/>
  <c r="G93" i="52"/>
  <c r="F91" i="52"/>
  <c r="F93" i="52"/>
  <c r="E91" i="52"/>
  <c r="E93" i="52"/>
  <c r="O89" i="52"/>
  <c r="AH86" i="52"/>
  <c r="Y86" i="52"/>
  <c r="S86" i="52"/>
  <c r="R86" i="52"/>
  <c r="J86" i="52"/>
  <c r="AO84" i="52"/>
  <c r="AO86" i="52"/>
  <c r="AN84" i="52"/>
  <c r="AN86" i="52"/>
  <c r="AM84" i="52"/>
  <c r="AM86" i="52"/>
  <c r="AL84" i="52"/>
  <c r="AL86" i="52"/>
  <c r="AK84" i="52"/>
  <c r="AK86" i="52"/>
  <c r="AJ84" i="52"/>
  <c r="AJ86" i="52"/>
  <c r="AI84" i="52"/>
  <c r="AI86" i="52"/>
  <c r="AH84" i="52"/>
  <c r="AG84" i="52"/>
  <c r="AG86" i="52"/>
  <c r="AF84" i="52"/>
  <c r="AF86" i="52"/>
  <c r="AE84" i="52"/>
  <c r="AE86" i="52"/>
  <c r="AD84" i="52"/>
  <c r="AD86" i="52"/>
  <c r="AC84" i="52"/>
  <c r="AC86" i="52"/>
  <c r="AB84" i="52"/>
  <c r="AB86" i="52"/>
  <c r="AA84" i="52"/>
  <c r="AA86" i="52"/>
  <c r="Z84" i="52"/>
  <c r="Z86" i="52"/>
  <c r="Y84" i="52"/>
  <c r="X84" i="52"/>
  <c r="X86" i="52"/>
  <c r="W84" i="52"/>
  <c r="W86" i="52"/>
  <c r="V84" i="52"/>
  <c r="V86" i="52"/>
  <c r="U84" i="52"/>
  <c r="U86" i="52"/>
  <c r="T84" i="52"/>
  <c r="T86" i="52"/>
  <c r="S84" i="52"/>
  <c r="R84" i="52"/>
  <c r="Q84" i="52"/>
  <c r="Q86" i="52"/>
  <c r="P84" i="52"/>
  <c r="P86" i="52"/>
  <c r="O84" i="52"/>
  <c r="O86" i="52"/>
  <c r="N84" i="52"/>
  <c r="N86" i="52"/>
  <c r="M84" i="52"/>
  <c r="M86" i="52"/>
  <c r="L84" i="52"/>
  <c r="L86" i="52"/>
  <c r="K84" i="52"/>
  <c r="K86" i="52"/>
  <c r="J84" i="52"/>
  <c r="I84" i="52"/>
  <c r="I86" i="52"/>
  <c r="H84" i="52"/>
  <c r="H86" i="52"/>
  <c r="G84" i="52"/>
  <c r="G86" i="52"/>
  <c r="F84" i="52"/>
  <c r="F86" i="52"/>
  <c r="E84" i="52"/>
  <c r="E86" i="52"/>
  <c r="O82" i="52"/>
  <c r="AF79" i="52"/>
  <c r="T79" i="52"/>
  <c r="H79" i="52"/>
  <c r="AO77" i="52"/>
  <c r="AO79" i="52"/>
  <c r="AN77" i="52"/>
  <c r="AN79" i="52"/>
  <c r="AM77" i="52"/>
  <c r="AM79" i="52"/>
  <c r="AL77" i="52"/>
  <c r="AL79" i="52"/>
  <c r="AK77" i="52"/>
  <c r="AK79" i="52"/>
  <c r="AJ77" i="52"/>
  <c r="AJ79" i="52"/>
  <c r="AI77" i="52"/>
  <c r="AI79" i="52"/>
  <c r="AH77" i="52"/>
  <c r="AH79" i="52"/>
  <c r="AG77" i="52"/>
  <c r="AG79" i="52"/>
  <c r="AF77" i="52"/>
  <c r="AE77" i="52"/>
  <c r="AE79" i="52"/>
  <c r="AD77" i="52"/>
  <c r="AD79" i="52"/>
  <c r="AC77" i="52"/>
  <c r="AC79" i="52"/>
  <c r="AB77" i="52"/>
  <c r="AB79" i="52"/>
  <c r="AA77" i="52"/>
  <c r="AA79" i="52"/>
  <c r="Z77" i="52"/>
  <c r="Z79" i="52"/>
  <c r="Y77" i="52"/>
  <c r="Y79" i="52"/>
  <c r="X77" i="52"/>
  <c r="X79" i="52"/>
  <c r="W77" i="52"/>
  <c r="W79" i="52"/>
  <c r="V77" i="52"/>
  <c r="V79" i="52"/>
  <c r="U77" i="52"/>
  <c r="U79" i="52"/>
  <c r="T77" i="52"/>
  <c r="S77" i="52"/>
  <c r="S79" i="52"/>
  <c r="R77" i="52"/>
  <c r="R79" i="52"/>
  <c r="Q77" i="52"/>
  <c r="Q79" i="52"/>
  <c r="P77" i="52"/>
  <c r="P79" i="52"/>
  <c r="O77" i="52"/>
  <c r="O79" i="52"/>
  <c r="N77" i="52"/>
  <c r="N79" i="52"/>
  <c r="M77" i="52"/>
  <c r="M79" i="52"/>
  <c r="L77" i="52"/>
  <c r="L79" i="52"/>
  <c r="K77" i="52"/>
  <c r="K79" i="52"/>
  <c r="J77" i="52"/>
  <c r="J79" i="52"/>
  <c r="I77" i="52"/>
  <c r="H77" i="52"/>
  <c r="G77" i="52"/>
  <c r="G79" i="52"/>
  <c r="F77" i="52"/>
  <c r="F79" i="52"/>
  <c r="E77" i="52"/>
  <c r="E79" i="52"/>
  <c r="O75" i="52"/>
  <c r="AN66" i="52"/>
  <c r="AH66" i="52"/>
  <c r="AG66" i="52"/>
  <c r="Y66" i="52"/>
  <c r="P66" i="52"/>
  <c r="J66" i="52"/>
  <c r="I66" i="52"/>
  <c r="AO64" i="52"/>
  <c r="AO66" i="52"/>
  <c r="AN64" i="52"/>
  <c r="AM64" i="52"/>
  <c r="AM66" i="52"/>
  <c r="AL64" i="52"/>
  <c r="AL66" i="52"/>
  <c r="AK64" i="52"/>
  <c r="AK66" i="52"/>
  <c r="AJ64" i="52"/>
  <c r="AJ66" i="52"/>
  <c r="AI64" i="52"/>
  <c r="AI66" i="52"/>
  <c r="AH64" i="52"/>
  <c r="AG64" i="52"/>
  <c r="AF64" i="52"/>
  <c r="AF66" i="52"/>
  <c r="AE64" i="52"/>
  <c r="AE66" i="52"/>
  <c r="AD64" i="52"/>
  <c r="AD66" i="52"/>
  <c r="AC64" i="52"/>
  <c r="AC66" i="52"/>
  <c r="AB64" i="52"/>
  <c r="AB66" i="52"/>
  <c r="AA64" i="52"/>
  <c r="AA66" i="52"/>
  <c r="Z64" i="52"/>
  <c r="Z66" i="52"/>
  <c r="Y64" i="52"/>
  <c r="X64" i="52"/>
  <c r="X66" i="52"/>
  <c r="W64" i="52"/>
  <c r="W66" i="52"/>
  <c r="V64" i="52"/>
  <c r="V66" i="52"/>
  <c r="U64" i="52"/>
  <c r="U66" i="52"/>
  <c r="T64" i="52"/>
  <c r="T66" i="52"/>
  <c r="S64" i="52"/>
  <c r="S66" i="52"/>
  <c r="R64" i="52"/>
  <c r="R66" i="52"/>
  <c r="Q64" i="52"/>
  <c r="Q66" i="52"/>
  <c r="P64" i="52"/>
  <c r="O64" i="52"/>
  <c r="O66" i="52"/>
  <c r="N64" i="52"/>
  <c r="N66" i="52"/>
  <c r="M64" i="52"/>
  <c r="M66" i="52"/>
  <c r="L64" i="52"/>
  <c r="L66" i="52"/>
  <c r="K64" i="52"/>
  <c r="K66" i="52"/>
  <c r="J64" i="52"/>
  <c r="I64" i="52"/>
  <c r="H64" i="52"/>
  <c r="H66" i="52"/>
  <c r="G64" i="52"/>
  <c r="G66" i="52"/>
  <c r="F64" i="52"/>
  <c r="F66" i="52"/>
  <c r="E64" i="52"/>
  <c r="O62" i="52"/>
  <c r="AG59" i="52"/>
  <c r="AF59" i="52"/>
  <c r="Z59" i="52"/>
  <c r="X59" i="52"/>
  <c r="R59" i="52"/>
  <c r="I59" i="52"/>
  <c r="H59" i="52"/>
  <c r="AO57" i="52"/>
  <c r="AO59" i="52"/>
  <c r="AN57" i="52"/>
  <c r="AN59" i="52"/>
  <c r="AM57" i="52"/>
  <c r="AM59" i="52"/>
  <c r="AL57" i="52"/>
  <c r="AL59" i="52"/>
  <c r="AK57" i="52"/>
  <c r="AK59" i="52"/>
  <c r="AJ57" i="52"/>
  <c r="AJ59" i="52"/>
  <c r="AI57" i="52"/>
  <c r="AI59" i="52"/>
  <c r="AH57" i="52"/>
  <c r="AH59" i="52"/>
  <c r="AG57" i="52"/>
  <c r="AF57" i="52"/>
  <c r="AE57" i="52"/>
  <c r="AE59" i="52"/>
  <c r="AD57" i="52"/>
  <c r="AD59" i="52"/>
  <c r="AC57" i="52"/>
  <c r="AC59" i="52"/>
  <c r="AB57" i="52"/>
  <c r="AB59" i="52"/>
  <c r="AA57" i="52"/>
  <c r="AA59" i="52"/>
  <c r="Z57" i="52"/>
  <c r="Y57" i="52"/>
  <c r="Y59" i="52"/>
  <c r="X57" i="52"/>
  <c r="W57" i="52"/>
  <c r="W59" i="52"/>
  <c r="V57" i="52"/>
  <c r="V59" i="52"/>
  <c r="U57" i="52"/>
  <c r="U59" i="52"/>
  <c r="T57" i="52"/>
  <c r="T59" i="52"/>
  <c r="S57" i="52"/>
  <c r="S59" i="52"/>
  <c r="R57" i="52"/>
  <c r="Q57" i="52"/>
  <c r="Q59" i="52"/>
  <c r="P57" i="52"/>
  <c r="P59" i="52"/>
  <c r="O57" i="52"/>
  <c r="O59" i="52"/>
  <c r="N57" i="52"/>
  <c r="N59" i="52"/>
  <c r="M57" i="52"/>
  <c r="M59" i="52"/>
  <c r="L57" i="52"/>
  <c r="L59" i="52"/>
  <c r="K57" i="52"/>
  <c r="K59" i="52"/>
  <c r="J57" i="52"/>
  <c r="J59" i="52"/>
  <c r="I57" i="52"/>
  <c r="H57" i="52"/>
  <c r="G57" i="52"/>
  <c r="G59" i="52"/>
  <c r="F57" i="52"/>
  <c r="F59" i="52"/>
  <c r="E57" i="52"/>
  <c r="E59" i="52"/>
  <c r="O55" i="52"/>
  <c r="AO52" i="52"/>
  <c r="AI52" i="52"/>
  <c r="Z52" i="52"/>
  <c r="Y52" i="52"/>
  <c r="S52" i="52"/>
  <c r="Q52" i="52"/>
  <c r="K52" i="52"/>
  <c r="AO50" i="52"/>
  <c r="AN50" i="52"/>
  <c r="AN52" i="52"/>
  <c r="AM50" i="52"/>
  <c r="AM52" i="52"/>
  <c r="AL50" i="52"/>
  <c r="AL52" i="52"/>
  <c r="AK50" i="52"/>
  <c r="AK52" i="52"/>
  <c r="AJ50" i="52"/>
  <c r="AJ52" i="52"/>
  <c r="AI50" i="52"/>
  <c r="AH50" i="52"/>
  <c r="AH52" i="52"/>
  <c r="AG50" i="52"/>
  <c r="AG52" i="52"/>
  <c r="AF50" i="52"/>
  <c r="AF52" i="52"/>
  <c r="AE50" i="52"/>
  <c r="AE52" i="52"/>
  <c r="AD50" i="52"/>
  <c r="AD52" i="52"/>
  <c r="AC50" i="52"/>
  <c r="AC52" i="52"/>
  <c r="AB50" i="52"/>
  <c r="AB52" i="52"/>
  <c r="AA50" i="52"/>
  <c r="AA52" i="52"/>
  <c r="Z50" i="52"/>
  <c r="Y50" i="52"/>
  <c r="X50" i="52"/>
  <c r="X52" i="52"/>
  <c r="W50" i="52"/>
  <c r="W52" i="52"/>
  <c r="V50" i="52"/>
  <c r="V52" i="52"/>
  <c r="U50" i="52"/>
  <c r="U52" i="52"/>
  <c r="T50" i="52"/>
  <c r="T52" i="52"/>
  <c r="S50" i="52"/>
  <c r="R50" i="52"/>
  <c r="R52" i="52"/>
  <c r="Q50" i="52"/>
  <c r="P50" i="52"/>
  <c r="P52" i="52"/>
  <c r="O50" i="52"/>
  <c r="O52" i="52"/>
  <c r="N50" i="52"/>
  <c r="N52" i="52"/>
  <c r="M50" i="52"/>
  <c r="M52" i="52"/>
  <c r="L50" i="52"/>
  <c r="L52" i="52"/>
  <c r="K50" i="52"/>
  <c r="J50" i="52"/>
  <c r="J52" i="52"/>
  <c r="I50" i="52"/>
  <c r="I52" i="52"/>
  <c r="H50" i="52"/>
  <c r="H52" i="52"/>
  <c r="G50" i="52"/>
  <c r="G52" i="52"/>
  <c r="F50" i="52"/>
  <c r="F52" i="52"/>
  <c r="E50" i="52"/>
  <c r="E52" i="52"/>
  <c r="O48" i="52"/>
  <c r="AJ37" i="52"/>
  <c r="AJ39" i="52"/>
  <c r="AE37" i="52"/>
  <c r="AE39" i="52"/>
  <c r="X37" i="52"/>
  <c r="X39" i="52"/>
  <c r="S37" i="52"/>
  <c r="S39" i="52"/>
  <c r="L37" i="52"/>
  <c r="L39" i="52"/>
  <c r="G37" i="52"/>
  <c r="G39" i="52"/>
  <c r="O33" i="52"/>
  <c r="AO37" i="52"/>
  <c r="AO39" i="52"/>
  <c r="O23" i="52"/>
  <c r="AN27" i="52"/>
  <c r="AN29" i="52"/>
  <c r="AO19" i="52"/>
  <c r="AE17" i="52"/>
  <c r="AE19" i="52"/>
  <c r="AD17" i="52"/>
  <c r="AD19" i="52"/>
  <c r="S17" i="52"/>
  <c r="S19" i="52"/>
  <c r="R17" i="52"/>
  <c r="R19" i="52"/>
  <c r="G17" i="52"/>
  <c r="G19" i="52"/>
  <c r="F17" i="52"/>
  <c r="F19" i="52"/>
  <c r="O13" i="52"/>
  <c r="AO17" i="52"/>
  <c r="G9" i="52"/>
  <c r="AO7" i="52"/>
  <c r="AO9" i="52"/>
  <c r="AN7" i="52"/>
  <c r="AN9" i="52"/>
  <c r="AM7" i="52"/>
  <c r="AM9" i="52"/>
  <c r="AL7" i="52"/>
  <c r="AL9" i="52"/>
  <c r="AK7" i="52"/>
  <c r="AK9" i="52"/>
  <c r="AJ7" i="52"/>
  <c r="AJ9" i="52"/>
  <c r="AI7" i="52"/>
  <c r="AI9" i="52"/>
  <c r="AH7" i="52"/>
  <c r="AH9" i="52"/>
  <c r="AG7" i="52"/>
  <c r="AG9" i="52"/>
  <c r="AF7" i="52"/>
  <c r="AF9" i="52"/>
  <c r="AE7" i="52"/>
  <c r="AE9" i="52"/>
  <c r="AD7" i="52"/>
  <c r="AD9" i="52"/>
  <c r="AC7" i="52"/>
  <c r="AC9" i="52"/>
  <c r="AB7" i="52"/>
  <c r="AB9" i="52"/>
  <c r="AA7" i="52"/>
  <c r="AA9" i="52"/>
  <c r="Z7" i="52"/>
  <c r="Z9" i="52"/>
  <c r="Y7" i="52"/>
  <c r="Y9" i="52"/>
  <c r="X7" i="52"/>
  <c r="X9" i="52"/>
  <c r="W7" i="52"/>
  <c r="W9" i="52"/>
  <c r="V7" i="52"/>
  <c r="V9" i="52"/>
  <c r="U7" i="52"/>
  <c r="U9" i="52"/>
  <c r="T7" i="52"/>
  <c r="T9" i="52"/>
  <c r="S7" i="52"/>
  <c r="S9" i="52"/>
  <c r="R7" i="52"/>
  <c r="R9" i="52"/>
  <c r="Q7" i="52"/>
  <c r="Q9" i="52"/>
  <c r="P7" i="52"/>
  <c r="P9" i="52"/>
  <c r="O7" i="52"/>
  <c r="O9" i="52"/>
  <c r="N7" i="52"/>
  <c r="N9" i="52"/>
  <c r="M7" i="52"/>
  <c r="M9" i="52"/>
  <c r="L7" i="52"/>
  <c r="L9" i="52"/>
  <c r="K7" i="52"/>
  <c r="K9" i="52"/>
  <c r="J7" i="52"/>
  <c r="J9" i="52"/>
  <c r="I7" i="52"/>
  <c r="H7" i="52"/>
  <c r="H9" i="52"/>
  <c r="G7" i="52"/>
  <c r="F7" i="52"/>
  <c r="F9" i="52"/>
  <c r="E7" i="52"/>
  <c r="E9" i="52"/>
  <c r="L17" i="52"/>
  <c r="L19" i="52"/>
  <c r="X17" i="52"/>
  <c r="X19" i="52"/>
  <c r="AJ17" i="52"/>
  <c r="AJ19" i="52"/>
  <c r="M37" i="52"/>
  <c r="M39" i="52"/>
  <c r="Y37" i="52"/>
  <c r="Y39" i="52"/>
  <c r="AK37" i="52"/>
  <c r="AK39" i="52"/>
  <c r="M17" i="52"/>
  <c r="M19" i="52"/>
  <c r="Y17" i="52"/>
  <c r="Y19" i="52"/>
  <c r="AK17" i="52"/>
  <c r="AK19" i="52"/>
  <c r="F37" i="52"/>
  <c r="F39" i="52"/>
  <c r="R37" i="52"/>
  <c r="R39" i="52"/>
  <c r="AD37" i="52"/>
  <c r="AD39" i="52"/>
  <c r="J27" i="52"/>
  <c r="J29" i="52"/>
  <c r="AB27" i="52"/>
  <c r="AB29" i="52"/>
  <c r="O27" i="52"/>
  <c r="O29" i="52"/>
  <c r="AG27" i="52"/>
  <c r="AG29" i="52"/>
  <c r="E66" i="52"/>
  <c r="AQ64" i="52"/>
  <c r="AQ66" i="52"/>
  <c r="P27" i="52"/>
  <c r="P29" i="52"/>
  <c r="AH27" i="52"/>
  <c r="AH29" i="52"/>
  <c r="U27" i="52"/>
  <c r="U29" i="52"/>
  <c r="AM27" i="52"/>
  <c r="AM29" i="52"/>
  <c r="V27" i="52"/>
  <c r="V29" i="52"/>
  <c r="AQ77" i="52"/>
  <c r="AQ79" i="52"/>
  <c r="AL27" i="52"/>
  <c r="AL29" i="52"/>
  <c r="AF27" i="52"/>
  <c r="AF29" i="52"/>
  <c r="Z27" i="52"/>
  <c r="Z29" i="52"/>
  <c r="T27" i="52"/>
  <c r="T29" i="52"/>
  <c r="N27" i="52"/>
  <c r="N29" i="52"/>
  <c r="H27" i="52"/>
  <c r="H29" i="52"/>
  <c r="AK27" i="52"/>
  <c r="AK29" i="52"/>
  <c r="AE27" i="52"/>
  <c r="AE29" i="52"/>
  <c r="Y27" i="52"/>
  <c r="Y29" i="52"/>
  <c r="S27" i="52"/>
  <c r="S29" i="52"/>
  <c r="M27" i="52"/>
  <c r="M29" i="52"/>
  <c r="G27" i="52"/>
  <c r="G29" i="52"/>
  <c r="AJ27" i="52"/>
  <c r="AJ29" i="52"/>
  <c r="AD27" i="52"/>
  <c r="AD29" i="52"/>
  <c r="X27" i="52"/>
  <c r="X29" i="52"/>
  <c r="R27" i="52"/>
  <c r="R29" i="52"/>
  <c r="L27" i="52"/>
  <c r="L29" i="52"/>
  <c r="F27" i="52"/>
  <c r="F29" i="52"/>
  <c r="AO27" i="52"/>
  <c r="AO29" i="52"/>
  <c r="AI27" i="52"/>
  <c r="AI29" i="52"/>
  <c r="AC27" i="52"/>
  <c r="AC29" i="52"/>
  <c r="W27" i="52"/>
  <c r="W29" i="52"/>
  <c r="Q27" i="52"/>
  <c r="Q29" i="52"/>
  <c r="K27" i="52"/>
  <c r="K29" i="52"/>
  <c r="E27" i="52"/>
  <c r="E29" i="52"/>
  <c r="I27" i="52"/>
  <c r="I29" i="52"/>
  <c r="AA27" i="52"/>
  <c r="AA29" i="52"/>
  <c r="H17" i="52"/>
  <c r="H19" i="52"/>
  <c r="N17" i="52"/>
  <c r="N19" i="52"/>
  <c r="T17" i="52"/>
  <c r="T19" i="52"/>
  <c r="Z17" i="52"/>
  <c r="Z19" i="52"/>
  <c r="AF17" i="52"/>
  <c r="AF19" i="52"/>
  <c r="AL17" i="52"/>
  <c r="AL19" i="52"/>
  <c r="H37" i="52"/>
  <c r="H39" i="52"/>
  <c r="N37" i="52"/>
  <c r="N39" i="52"/>
  <c r="T37" i="52"/>
  <c r="T39" i="52"/>
  <c r="Z37" i="52"/>
  <c r="Z39" i="52"/>
  <c r="AF37" i="52"/>
  <c r="AF39" i="52"/>
  <c r="AL37" i="52"/>
  <c r="AL39" i="52"/>
  <c r="AQ57" i="52"/>
  <c r="AQ59" i="52"/>
  <c r="I17" i="52"/>
  <c r="I19" i="52"/>
  <c r="O17" i="52"/>
  <c r="O19" i="52"/>
  <c r="U17" i="52"/>
  <c r="U19" i="52"/>
  <c r="AA17" i="52"/>
  <c r="AA19" i="52"/>
  <c r="AG17" i="52"/>
  <c r="AG19" i="52"/>
  <c r="AM17" i="52"/>
  <c r="AM19" i="52"/>
  <c r="I37" i="52"/>
  <c r="I39" i="52"/>
  <c r="O37" i="52"/>
  <c r="O39" i="52"/>
  <c r="U37" i="52"/>
  <c r="U39" i="52"/>
  <c r="AA37" i="52"/>
  <c r="AA39" i="52"/>
  <c r="AG37" i="52"/>
  <c r="AG39" i="52"/>
  <c r="AM37" i="52"/>
  <c r="AM39" i="52"/>
  <c r="AQ50" i="52"/>
  <c r="AQ52" i="52"/>
  <c r="AQ91" i="52"/>
  <c r="AQ93" i="52"/>
  <c r="J17" i="52"/>
  <c r="J19" i="52"/>
  <c r="P17" i="52"/>
  <c r="P19" i="52"/>
  <c r="V17" i="52"/>
  <c r="V19" i="52"/>
  <c r="AB17" i="52"/>
  <c r="AB19" i="52"/>
  <c r="AH17" i="52"/>
  <c r="AH19" i="52"/>
  <c r="AN17" i="52"/>
  <c r="AN19" i="52"/>
  <c r="J37" i="52"/>
  <c r="J39" i="52"/>
  <c r="P37" i="52"/>
  <c r="P39" i="52"/>
  <c r="V37" i="52"/>
  <c r="V39" i="52"/>
  <c r="AB37" i="52"/>
  <c r="AB39" i="52"/>
  <c r="AH37" i="52"/>
  <c r="AH39" i="52"/>
  <c r="AN37" i="52"/>
  <c r="AN39" i="52"/>
  <c r="AQ84" i="52"/>
  <c r="AQ86" i="52"/>
  <c r="E17" i="52"/>
  <c r="E19" i="52"/>
  <c r="K17" i="52"/>
  <c r="K19" i="52"/>
  <c r="Q17" i="52"/>
  <c r="Q19" i="52"/>
  <c r="W17" i="52"/>
  <c r="W19" i="52"/>
  <c r="AC17" i="52"/>
  <c r="AC19" i="52"/>
  <c r="AI17" i="52"/>
  <c r="AI19" i="52"/>
  <c r="E37" i="52"/>
  <c r="E39" i="52"/>
  <c r="K37" i="52"/>
  <c r="K39" i="52"/>
  <c r="Q37" i="52"/>
  <c r="Q39" i="52"/>
  <c r="W37" i="52"/>
  <c r="W39" i="52"/>
  <c r="AC37" i="52"/>
  <c r="AC39" i="52"/>
  <c r="AI37" i="52"/>
  <c r="AI39" i="52"/>
  <c r="F3" i="6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onsulta - ACIDOS_GRASOS" description="Conexión a la consulta 'ACIDOS_GRASOS' en el libro." type="5" refreshedVersion="8" background="1" saveData="1">
    <dbPr connection="Provider=Microsoft.Mashup.OleDb.1;Data Source=$Workbook$;Location=Acidos_Grasos;Extended Properties=&quot;&quot;" command="SELECT * FROM [ACIDOS_GRASOS]"/>
  </connection>
  <connection id="2" xr16:uid="{00000000-0015-0000-FFFF-FFFF02000000}" keepAlive="1" name="Consulta - AREAS_CORREGIDAS" description="Conexión a la consulta 'AREAS_CORREGIDAS' en el libro." type="5" refreshedVersion="8" background="1" saveData="1">
    <dbPr connection="Provider=Microsoft.Mashup.OleDb.1;Data Source=$Workbook$;Location=AREAS_CORREGIDAS;Extended Properties=&quot;&quot;" command="SELECT * FROM [AREAS_CORREGIDAS]"/>
  </connection>
  <connection id="3" xr16:uid="{00000000-0015-0000-FFFF-FFFF03000000}" keepAlive="1" name="Consulta - AREAS_FAMES_MIX" description="Conexión a la consulta 'AREAS_FAMES_MIX' en el libro." type="5" refreshedVersion="0" background="1" saveData="1">
    <dbPr connection="Provider=Microsoft.Mashup.OleDb.1;Data Source=$Workbook$;Location=AREAS_FAMES_MIX;Extended Properties=&quot;&quot;" command="SELECT * FROM [AREAS_FAMES_MIX]"/>
  </connection>
  <connection id="4" xr16:uid="{00000000-0015-0000-FFFF-FFFF04000000}" keepAlive="1" name="Consulta - BLANCOS" description="Conexión a la consulta 'BLANCOS' en el libro." type="5" refreshedVersion="8" background="1" saveData="1">
    <dbPr connection="Provider=Microsoft.Mashup.OleDb.1;Data Source=$Workbook$;Location=BLANCOS;Extended Properties=&quot;&quot;" command="SELECT * FROM [BLANCOS]"/>
  </connection>
  <connection id="5" xr16:uid="{00000000-0015-0000-FFFF-FFFF05000000}" keepAlive="1" name="Consulta - DATOSMUESTRAS" description="Conexión a la consulta 'DATOSMUESTRAS' en el libro." type="5" refreshedVersion="8" background="1" saveData="1">
    <dbPr connection="Provider=Microsoft.Mashup.OleDb.1;Data Source=$Workbook$;Location=DATOSMUESTRAS;Extended Properties=&quot;&quot;" command="SELECT * FROM [DATOSMUESTRAS]"/>
  </connection>
  <connection id="6" xr16:uid="{0F11A87E-4426-4546-845A-987C3D09BD3D}" keepAlive="1" name="Consulta - EXACTITUD" description="Conexión a la consulta 'EXACTITUD' en el libro." type="5" refreshedVersion="8" background="1" saveData="1">
    <dbPr connection="Provider=Microsoft.Mashup.OleDb.1;Data Source=$Workbook$;Location=EXACTITUD;Extended Properties=&quot;&quot;" command="SELECT * FROM [EXACTITUD]"/>
  </connection>
  <connection id="7" xr16:uid="{00000000-0015-0000-FFFF-FFFF06000000}" keepAlive="1" name="Consulta - FACOR_FAi" description="Conexión a la consulta 'FACOR_FAi' en el libro." type="5" refreshedVersion="8" background="1" saveData="1">
    <dbPr connection="Provider=Microsoft.Mashup.OleDb.1;Data Source=$Workbook$;Location=FACOR_FAi;Extended Properties=&quot;&quot;" command="SELECT * FROM [FACOR_FAi]"/>
  </connection>
  <connection id="8" xr16:uid="{00000000-0015-0000-FFFF-FFFF07000000}" keepAlive="1" name="Consulta - Grasa total %" description="Conexión a la consulta 'Grasa total %' en el libro." type="5" refreshedVersion="8" background="1" saveData="1">
    <dbPr connection="Provider=Microsoft.Mashup.OleDb.1;Data Source=$Workbook$;Location=&quot;Grasa total %&quot;;Extended Properties=&quot;&quot;" command="SELECT * FROM [Grasa total %]"/>
  </connection>
  <connection id="9" xr16:uid="{00000000-0015-0000-FFFF-FFFF00000000}" keepAlive="1" name="Consulta - GRASAS" description="Conexión a la consulta 'GRASAS' en el libro." type="5" refreshedVersion="8" background="1" saveData="1">
    <dbPr connection="Provider=Microsoft.Mashup.OleDb.1;Data Source=$Workbook$;Location=GRASAS;Extended Properties=&quot;&quot;" command="SELECT * FROM [GRASAS]"/>
  </connection>
  <connection id="10" xr16:uid="{9B24450C-0D7F-4D6C-9CE2-589BCE8B2970}" keepAlive="1" name="Consulta - MUESTRAS" description="Conexión a la consulta 'MUESTRAS' en el libro." type="5" refreshedVersion="0" background="1">
    <dbPr connection="Provider=Microsoft.Mashup.OleDb.1;Data Source=$Workbook$;Location=MUESTRAS;Extended Properties=&quot;&quot;" command="SELECT * FROM [MUESTRAS]"/>
  </connection>
  <connection id="11" xr16:uid="{00000000-0015-0000-FFFF-FFFF08000000}" keepAlive="1" name="Consulta - PERFIL_AC_GRASOS" description="Conexión a la consulta 'PERFIL_AC_GRASOS' en el libro." type="5" refreshedVersion="8" background="1" saveData="1">
    <dbPr connection="Provider=Microsoft.Mashup.OleDb.1;Data Source=$Workbook$;Location=PERFIL_AC_GRASOS;Extended Properties=&quot;&quot;" command="SELECT * FROM [PERFIL_AC_GRASOS]"/>
  </connection>
  <connection id="12" xr16:uid="{00000000-0015-0000-FFFF-FFFF09000000}" keepAlive="1" name="Consulta - PERFIL-TOTAL" description="Conexión a la consulta 'PERFIL-TOTAL' en el libro." type="5" refreshedVersion="8" background="1" saveData="1">
    <dbPr connection="Provider=Microsoft.Mashup.OleDb.1;Data Source=$Workbook$;Location=PERFIL-TOTAL;Extended Properties=&quot;&quot;" command="SELECT * FROM [PERFIL-TOTAL]"/>
  </connection>
  <connection id="13" xr16:uid="{D341FE0A-B3E1-4075-8637-EBEA4290A374}" keepAlive="1" name="Consulta - PRECISION" description="Conexión a la consulta 'PRECISION' en el libro." type="5" refreshedVersion="8" background="1" saveData="1">
    <dbPr connection="Provider=Microsoft.Mashup.OleDb.1;Data Source=$Workbook$;Location=PRECISION;Extended Properties=&quot;&quot;" command="SELECT * FROM [PRECISION]"/>
  </connection>
  <connection id="14" xr16:uid="{00000000-0015-0000-FFFF-FFFF0B000000}" keepAlive="1" name="Consulta - Ri" description="Conexión a la consulta 'Ri' en el libro." type="5" refreshedVersion="8" background="1" saveData="1">
    <dbPr connection="Provider=Microsoft.Mashup.OleDb.1;Data Source=$Workbook$;Location=Ri;Extended Properties=&quot;&quot;" command="SELECT * FROM [Ri]"/>
  </connection>
  <connection id="15" xr16:uid="{9B2D6A68-2A91-4149-B8E1-C63A50367D3C}" keepAlive="1" name="Consulta - RPD" description="Conexión a la consulta 'RPD' en el libro." type="5" refreshedVersion="0" background="1" saveData="1">
    <dbPr connection="Provider=Microsoft.Mashup.OleDb.1;Data Source=$Workbook$;Location=RPD;Extended Properties=&quot;&quot;" command="SELECT * FROM [RPD]"/>
  </connection>
  <connection id="16" xr16:uid="{00000000-0015-0000-FFFF-FFFF0C000000}" keepAlive="1" name="Consulta - STD_INTERNO" description="Conexión a la consulta 'STD_INTERNO' en el libro." type="5" refreshedVersion="0" background="1" saveData="1">
    <dbPr connection="Provider=Microsoft.Mashup.OleDb.1;Data Source=$Workbook$;Location=STD_INTERNO;Extended Properties=&quot;&quot;" command="SELECT * FROM [STD_INTERNO]"/>
  </connection>
  <connection id="17" xr16:uid="{00000000-0015-0000-FFFF-FFFF0E000000}" keepAlive="1" name="Consulta - WFAMEi" description="Conexión a la consulta 'WFAMEi' en el libro." type="5" refreshedVersion="8" background="1" saveData="1">
    <dbPr connection="Provider=Microsoft.Mashup.OleDb.1;Data Source=$Workbook$;Location=WFAMEi;Extended Properties=&quot;&quot;" command="SELECT * FROM [WFAMEi]"/>
  </connection>
  <connection id="18" xr16:uid="{00000000-0015-0000-FFFF-FFFF0F000000}" keepAlive="1" name="Consulta - WTGi - WAi" description="Conexión a la consulta 'WTGi - WAi' en el libro." type="5" refreshedVersion="8" background="1" saveData="1">
    <dbPr connection="Provider=Microsoft.Mashup.OleDb.1;Data Source=$Workbook$;Location=&quot;WTGi - WAi&quot;;Extended Properties=&quot;&quot;" command="SELECT * FROM [WTGi - WAi]"/>
  </connection>
</connections>
</file>

<file path=xl/sharedStrings.xml><?xml version="1.0" encoding="utf-8"?>
<sst xmlns="http://schemas.openxmlformats.org/spreadsheetml/2006/main" count="13377" uniqueCount="295">
  <si>
    <t>Acido Graso</t>
  </si>
  <si>
    <t>(C22:6) (all-cis-4,7,10,13,16,19) Methyl Docosahexaenoate</t>
  </si>
  <si>
    <t>C4:0</t>
  </si>
  <si>
    <t>C6:0</t>
  </si>
  <si>
    <t>C8:0</t>
  </si>
  <si>
    <t>C10:0</t>
  </si>
  <si>
    <t>C11:0</t>
  </si>
  <si>
    <t>C12:0</t>
  </si>
  <si>
    <t>C13:0</t>
  </si>
  <si>
    <t>C14:0</t>
  </si>
  <si>
    <t>C14:1</t>
  </si>
  <si>
    <t>C15:0</t>
  </si>
  <si>
    <t>C15:1</t>
  </si>
  <si>
    <t>C16:0</t>
  </si>
  <si>
    <t>C16:1</t>
  </si>
  <si>
    <t>C17:0</t>
  </si>
  <si>
    <t>C17:1</t>
  </si>
  <si>
    <t>C18:0</t>
  </si>
  <si>
    <t>C20:0</t>
  </si>
  <si>
    <t>C20:1</t>
  </si>
  <si>
    <t>C21:0</t>
  </si>
  <si>
    <t>C20:2</t>
  </si>
  <si>
    <t>C22:0</t>
  </si>
  <si>
    <t>C22:1</t>
  </si>
  <si>
    <t>C23:0</t>
  </si>
  <si>
    <t>C20:4</t>
  </si>
  <si>
    <t>C22:2</t>
  </si>
  <si>
    <t>C24:0</t>
  </si>
  <si>
    <t>C20:5</t>
  </si>
  <si>
    <t>C24:1</t>
  </si>
  <si>
    <t>C22:6</t>
  </si>
  <si>
    <t>C18:1T</t>
  </si>
  <si>
    <t>C18:1C</t>
  </si>
  <si>
    <t>C18:2T</t>
  </si>
  <si>
    <t>C18:2C</t>
  </si>
  <si>
    <t>C18:36</t>
  </si>
  <si>
    <t>C18:39</t>
  </si>
  <si>
    <t>C20:38</t>
  </si>
  <si>
    <t>C20:31</t>
  </si>
  <si>
    <t>Clave</t>
  </si>
  <si>
    <r>
      <t xml:space="preserve">Factor Conversion </t>
    </r>
    <r>
      <rPr>
        <i/>
        <sz val="12"/>
        <color theme="0"/>
        <rFont val="Arial"/>
        <family val="2"/>
      </rPr>
      <t>F</t>
    </r>
    <r>
      <rPr>
        <i/>
        <vertAlign val="subscript"/>
        <sz val="12"/>
        <color theme="0"/>
        <rFont val="Arial"/>
        <family val="2"/>
      </rPr>
      <t>TGi</t>
    </r>
  </si>
  <si>
    <t xml:space="preserve">Fecha </t>
  </si>
  <si>
    <t>ID Muestra</t>
  </si>
  <si>
    <t>Tipo de Matriz</t>
  </si>
  <si>
    <t>Peso de la muestra (g)</t>
  </si>
  <si>
    <t>Tipo de muestra</t>
  </si>
  <si>
    <t>Estado</t>
  </si>
  <si>
    <t>Realizó</t>
  </si>
  <si>
    <t>Revisó</t>
  </si>
  <si>
    <t>Trazabilidad (FOR-TC-140)</t>
  </si>
  <si>
    <t>Observaciones</t>
  </si>
  <si>
    <t>MUESTRA DE RUTINA</t>
  </si>
  <si>
    <t>BEBIDAS</t>
  </si>
  <si>
    <t>5668-22</t>
  </si>
  <si>
    <t>LECHE Y PRODUCTOS LACTEOS</t>
  </si>
  <si>
    <t>Blanco</t>
  </si>
  <si>
    <t>HUEVOS</t>
  </si>
  <si>
    <t>DUPLICADO</t>
  </si>
  <si>
    <t>7051-20</t>
  </si>
  <si>
    <t>Tipo de muestras</t>
  </si>
  <si>
    <t>BLANCO</t>
  </si>
  <si>
    <t>ESTÁNDAR DE REFERENCIA</t>
  </si>
  <si>
    <t>LIMITES CARTA CONTROL DE PRECISION</t>
  </si>
  <si>
    <t>MATRIZ</t>
  </si>
  <si>
    <t>LC</t>
  </si>
  <si>
    <t>LA</t>
  </si>
  <si>
    <t>ACEITES Y GRASAS</t>
  </si>
  <si>
    <t>SNACKS</t>
  </si>
  <si>
    <t>ALIMENTOS ELABORADOS</t>
  </si>
  <si>
    <t>ALIMENTOS PROCEDENTES DE ANIMALES SILVESTRES</t>
  </si>
  <si>
    <t>CACAO Y DERIVADOS</t>
  </si>
  <si>
    <t>CAFÉ Y DERIVADOS</t>
  </si>
  <si>
    <t>CARNICOS</t>
  </si>
  <si>
    <t>CONFITERIA</t>
  </si>
  <si>
    <t>COSMÉTICOS</t>
  </si>
  <si>
    <t>FRUTAS</t>
  </si>
  <si>
    <t>HIERBAS, ESPECIAS, SALSAS</t>
  </si>
  <si>
    <t>PRODUCTOS MARINOS</t>
  </si>
  <si>
    <t>MATERIAS PRIMAS</t>
  </si>
  <si>
    <t>HORTALIZAS VERDES</t>
  </si>
  <si>
    <t>LEGUMBRES</t>
  </si>
  <si>
    <t>NUECES Y SEMILLAS</t>
  </si>
  <si>
    <t>OTRAS HORTALIZAS</t>
  </si>
  <si>
    <t>PESCADO</t>
  </si>
  <si>
    <t>PRODUCTOS DE COCO</t>
  </si>
  <si>
    <t>PRODUCTOS TERMINADO</t>
  </si>
  <si>
    <t>SUPLEMENTOS ALIMENTICIOS</t>
  </si>
  <si>
    <t>MATERIAL DE REFERENCIA</t>
  </si>
  <si>
    <t>CANNABIS</t>
  </si>
  <si>
    <t>INTERLABORATORIO</t>
  </si>
  <si>
    <t>ACEPTADO</t>
  </si>
  <si>
    <t>SOLUCION FAMES MIX</t>
  </si>
  <si>
    <t>MARCA</t>
  </si>
  <si>
    <t>LOTE</t>
  </si>
  <si>
    <t>REFERENCIA</t>
  </si>
  <si>
    <t>VENCE</t>
  </si>
  <si>
    <t>ID</t>
  </si>
  <si>
    <t>SUPELCO</t>
  </si>
  <si>
    <t>CRM47885</t>
  </si>
  <si>
    <t>LRAC9768</t>
  </si>
  <si>
    <t>FMX 001</t>
  </si>
  <si>
    <t>TRAZABILIDAD</t>
  </si>
  <si>
    <t>VOL. FINAL (ml)</t>
  </si>
  <si>
    <t>PUREZA</t>
  </si>
  <si>
    <t>MASA (g)</t>
  </si>
  <si>
    <t>3660-22</t>
  </si>
  <si>
    <t>3670-22</t>
  </si>
  <si>
    <t>C (mg/mL)</t>
  </si>
  <si>
    <t>ESTADOS</t>
  </si>
  <si>
    <t>RECHAZADO</t>
  </si>
  <si>
    <t>Tipo</t>
  </si>
  <si>
    <r>
      <t>Factor de conversion F</t>
    </r>
    <r>
      <rPr>
        <vertAlign val="subscript"/>
        <sz val="12"/>
        <color theme="0"/>
        <rFont val="Arial"/>
        <family val="2"/>
      </rPr>
      <t>Ai</t>
    </r>
  </si>
  <si>
    <t>11819-22</t>
  </si>
  <si>
    <t>SVA</t>
  </si>
  <si>
    <t>MCDG</t>
  </si>
  <si>
    <t>TRIPLICADO</t>
  </si>
  <si>
    <t>059/2022</t>
  </si>
  <si>
    <t>064/2022</t>
  </si>
  <si>
    <t>CEREALES Y PRODUCTOS DERIVADOS</t>
  </si>
  <si>
    <t>15520-22</t>
  </si>
  <si>
    <t>FAME MIX</t>
  </si>
  <si>
    <t>FMX 002</t>
  </si>
  <si>
    <t>Vol STD Interno</t>
  </si>
  <si>
    <t>Contenido</t>
  </si>
  <si>
    <t>Grasa saturada (g/100g)</t>
  </si>
  <si>
    <t>Acidos grasos trans (mg/100g)</t>
  </si>
  <si>
    <t>Acidos grasos poliinsaturados (g/100g)</t>
  </si>
  <si>
    <t>Omega 9 (g/100g)</t>
  </si>
  <si>
    <t>Omega 6 (g/100g)</t>
  </si>
  <si>
    <t>Omega 3 (g/100g)</t>
  </si>
  <si>
    <t>Acidos grasos monoinsaturados (g/100g)</t>
  </si>
  <si>
    <t>Grasa Total (g/100g)</t>
  </si>
  <si>
    <t>(C4:0) Methyl butyrate</t>
  </si>
  <si>
    <t>(C6:0) Methyl caproate</t>
  </si>
  <si>
    <t>(C8:0) Methyl octanoate</t>
  </si>
  <si>
    <t>(C10:0) Methyl decanoate</t>
  </si>
  <si>
    <t>(C11:0) Methyl undecanoate</t>
  </si>
  <si>
    <t>(C12:0) Methyl dodecanoate</t>
  </si>
  <si>
    <t>(C13:0) Methyl tridecanoate</t>
  </si>
  <si>
    <t>(C14:0) Methyl myristate</t>
  </si>
  <si>
    <t>(C14:1) (cis-9) Methyl myristoleate</t>
  </si>
  <si>
    <t>(C15:0) Methyl pentadecanoate</t>
  </si>
  <si>
    <t>(C15:1) (cis-10) Methyl pentadecenoate</t>
  </si>
  <si>
    <t>(C16:0) Methyl palmitate</t>
  </si>
  <si>
    <t>(C16:1) (cis-9) Methyl palmitoleate</t>
  </si>
  <si>
    <t>(C17:0) Methyl heptadecanoate</t>
  </si>
  <si>
    <t>(C17:1) (cis-10) Methyl heptadecenoate</t>
  </si>
  <si>
    <t>(C18:0) Methyl stearate</t>
  </si>
  <si>
    <t>(C18:1) (trans-9) Methyl octadecenoate</t>
  </si>
  <si>
    <t>(C18:1) (cis-9) Methyl oleate</t>
  </si>
  <si>
    <t>(C18:2) (all-trans-9,12) Methyl linoleaidate</t>
  </si>
  <si>
    <t>(C18:2) (all-cis-9,12) Methyl linoleate</t>
  </si>
  <si>
    <t>(C20:0) Methyl arachidate</t>
  </si>
  <si>
    <t>(C18:3) (all-cis-9,12,15) Gama-Methyl linolenate</t>
  </si>
  <si>
    <t>(C20:1) (cis-11) Methyl eicosenoate</t>
  </si>
  <si>
    <t>(C18:3) (all-cis-6,9,12) Methyl linolenate</t>
  </si>
  <si>
    <t>(C21:0) Methyl heneicosanoate</t>
  </si>
  <si>
    <t>(C20:2) (all-cis-11,14) Methyl eicosadienoate</t>
  </si>
  <si>
    <t>(C22:0) Methyl behenate</t>
  </si>
  <si>
    <t>(C20:3) (all-cis-8,11,14) Methyl eicosatrienoate</t>
  </si>
  <si>
    <t>(C22:1) (cis-13) Methyl erucate</t>
  </si>
  <si>
    <t>(C20:3) (all-cis-11,14,17) Methyl eicosatrienoate</t>
  </si>
  <si>
    <t>(C23:0) Methyl tricosanoate</t>
  </si>
  <si>
    <t>(C20:4) (all-cis-5,8,11,14) Methyl arachidonate</t>
  </si>
  <si>
    <t>(C22:2) (all-cis-13,16) Methyl docosadienoate</t>
  </si>
  <si>
    <t>(C24:0) Methyl lignocerate</t>
  </si>
  <si>
    <t>(C20:5) (all-cis-5,8,11,14,17) Methyl eicosapentaenoate</t>
  </si>
  <si>
    <t>(C24:1) (cis-15) Methyl nervonate</t>
  </si>
  <si>
    <t>Area</t>
  </si>
  <si>
    <t>VALIDACION Ri</t>
  </si>
  <si>
    <t>FMX001</t>
  </si>
  <si>
    <t>C mg/ml</t>
  </si>
  <si>
    <t>Ri manual</t>
  </si>
  <si>
    <t>RI Cuadro de mando</t>
  </si>
  <si>
    <t>Diferencia</t>
  </si>
  <si>
    <t>Validacion FAMEi</t>
  </si>
  <si>
    <t>FECHA</t>
  </si>
  <si>
    <t>TIPO</t>
  </si>
  <si>
    <t>PESO (g)</t>
  </si>
  <si>
    <t>STD INTERNO</t>
  </si>
  <si>
    <t>VOL STD INT</t>
  </si>
  <si>
    <t>AREA C11:0</t>
  </si>
  <si>
    <t>REALIZO</t>
  </si>
  <si>
    <t>C11:0 (mg/ml)</t>
  </si>
  <si>
    <t>WC11:0 (g)</t>
  </si>
  <si>
    <t>PTI</t>
  </si>
  <si>
    <t>WFAMEi Manual</t>
  </si>
  <si>
    <t>WFAMEi Cuadro de mando</t>
  </si>
  <si>
    <t>Validacion WTGi</t>
  </si>
  <si>
    <t>Factor FTGi</t>
  </si>
  <si>
    <t>Grasa total%</t>
  </si>
  <si>
    <t>WTGi Manual</t>
  </si>
  <si>
    <t>Manual</t>
  </si>
  <si>
    <t>WTGi Cuadro de mando</t>
  </si>
  <si>
    <t>Cuadro de mantdo</t>
  </si>
  <si>
    <t>Validacion Wi</t>
  </si>
  <si>
    <t>Factor FWi</t>
  </si>
  <si>
    <t>Acidos grasos totales %</t>
  </si>
  <si>
    <t>Matriz</t>
  </si>
  <si>
    <t>Identificación:</t>
  </si>
  <si>
    <t xml:space="preserve">Revisión: </t>
  </si>
  <si>
    <t>AOXLAB S.A.S</t>
  </si>
  <si>
    <t>Inicio de vigencia:</t>
  </si>
  <si>
    <t>IDENTIFICACIÓN</t>
  </si>
  <si>
    <t>MENSURANDO</t>
  </si>
  <si>
    <t>MUESTRA</t>
  </si>
  <si>
    <t>VR. REF</t>
  </si>
  <si>
    <t>E. R%</t>
  </si>
  <si>
    <t>RPD %</t>
  </si>
  <si>
    <t>Índice</t>
  </si>
  <si>
    <t>Fecha inicio</t>
  </si>
  <si>
    <t>Fecha final</t>
  </si>
  <si>
    <t>Totulo</t>
  </si>
  <si>
    <t>L. S.</t>
  </si>
  <si>
    <t>PT-MT-733</t>
  </si>
  <si>
    <t>NIST 1869 Infant/Adult Nutritional FormulaII</t>
  </si>
  <si>
    <t xml:space="preserve">L. I. </t>
  </si>
  <si>
    <t>E. R. %</t>
  </si>
  <si>
    <t>SOFT-TC-022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</si>
  <si>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</si>
  <si>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</si>
  <si>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</si>
  <si>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</si>
  <si>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</si>
  <si>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</si>
  <si>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</si>
  <si>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</si>
  <si>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Ángela Patiño</t>
  </si>
  <si>
    <t>Director de Calidad</t>
  </si>
  <si>
    <t>Aprobó:</t>
  </si>
  <si>
    <t>Dario Pardo</t>
  </si>
  <si>
    <t>Director Técnico</t>
  </si>
  <si>
    <t>Localización del documento:</t>
  </si>
  <si>
    <t>http://107.190.139.42/~aoxlabsgc/sig</t>
  </si>
  <si>
    <t>Control de cambios</t>
  </si>
  <si>
    <t>Fecha de inicio de vigencia</t>
  </si>
  <si>
    <t>Revisión</t>
  </si>
  <si>
    <t>Descripción del cambio realizado</t>
  </si>
  <si>
    <t>Aprobó</t>
  </si>
  <si>
    <t>Vigente</t>
  </si>
  <si>
    <t>Ninguno (versión original).</t>
  </si>
  <si>
    <t>APPP</t>
  </si>
  <si>
    <t>DPP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</si>
  <si>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</si>
  <si>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</si>
  <si>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</si>
  <si>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Cuadro de mando para el ensayo de perfil de ácidos grasos</t>
  </si>
  <si>
    <t>Se agregan los cálculos y la carta control de exactitud</t>
  </si>
  <si>
    <t>MEAC</t>
  </si>
  <si>
    <t>YELP</t>
  </si>
  <si>
    <t>Unidad</t>
  </si>
  <si>
    <t>g/100g</t>
  </si>
  <si>
    <t>mg/100g</t>
  </si>
  <si>
    <t>00183-23</t>
  </si>
  <si>
    <t>0235-23</t>
  </si>
  <si>
    <t>MLA</t>
  </si>
  <si>
    <t>001/2023</t>
  </si>
  <si>
    <t>0235-D-23</t>
  </si>
  <si>
    <t>20910-22</t>
  </si>
  <si>
    <t>20911-22</t>
  </si>
  <si>
    <t>20912-22</t>
  </si>
  <si>
    <t>20913-22</t>
  </si>
  <si>
    <t>20868-22</t>
  </si>
  <si>
    <t>FMX 003</t>
  </si>
  <si>
    <t>20568-2-22</t>
  </si>
  <si>
    <t>0004-23</t>
  </si>
  <si>
    <t>0096-23</t>
  </si>
  <si>
    <t>0097-23</t>
  </si>
  <si>
    <t>0098-23</t>
  </si>
  <si>
    <t>0099-23</t>
  </si>
  <si>
    <t>0100-23</t>
  </si>
  <si>
    <t>0144-23</t>
  </si>
  <si>
    <t>0185-23</t>
  </si>
  <si>
    <t>0186-23</t>
  </si>
  <si>
    <t>0282-23</t>
  </si>
  <si>
    <t>0380-23</t>
  </si>
  <si>
    <t>002/2023</t>
  </si>
  <si>
    <t>0429-23</t>
  </si>
  <si>
    <t>0430-23</t>
  </si>
  <si>
    <t>0490-23</t>
  </si>
  <si>
    <t>0491-23</t>
  </si>
  <si>
    <t>0492-23</t>
  </si>
  <si>
    <t>Grasa monoinsaturada (g/100g)</t>
  </si>
  <si>
    <t>Grasa poliinsaturada (g/100g)</t>
  </si>
  <si>
    <t>Grasa trans (mg/100g)</t>
  </si>
  <si>
    <t>0642-23</t>
  </si>
  <si>
    <t>0602-23</t>
  </si>
  <si>
    <t>0493-23</t>
  </si>
  <si>
    <t>0494-23</t>
  </si>
  <si>
    <t>0496-23</t>
  </si>
  <si>
    <t>0495-23</t>
  </si>
  <si>
    <t>0603-23</t>
  </si>
  <si>
    <t>0849-23</t>
  </si>
  <si>
    <t>003/2023</t>
  </si>
  <si>
    <t>Obsoleto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</si>
</sst>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"/>
    <numFmt numFmtId="165" formatCode="0.0%"/>
    <numFmt numFmtId="166" formatCode="yyyy\-mm\-dd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i/>
      <sz val="12"/>
      <color theme="0"/>
      <name val="Arial"/>
      <family val="2"/>
    </font>
    <font>
      <i/>
      <vertAlign val="subscript"/>
      <sz val="12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FF0000"/>
      <name val="Myriad Pro"/>
      <family val="2"/>
    </font>
    <font>
      <b/>
      <sz val="24"/>
      <color theme="1"/>
      <name val="Myriad Pro"/>
      <family val="2"/>
    </font>
    <font>
      <b/>
      <sz val="24"/>
      <color rgb="FF2BA1D4"/>
      <name val="Myriad Pro"/>
      <family val="2"/>
    </font>
    <font>
      <sz val="11"/>
      <color theme="1"/>
      <name val="Myriad Pro"/>
      <family val="2"/>
    </font>
    <font>
      <sz val="24"/>
      <color rgb="FF2BA1D4"/>
      <name val="Myriad Pro"/>
      <family val="2"/>
    </font>
    <font>
      <b/>
      <sz val="10"/>
      <color rgb="FF2BA1D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5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5">
    <xf numFmtId="0" fontId="0" fillId="0" borderId="0" xfId="0"/>
    <xf numFmtId="14" fontId="0" fillId="0" borderId="0" xfId="0" applyNumberFormat="1"/>
    <xf numFmtId="0" fontId="6" fillId="2" borderId="0" xfId="0" applyFont="1" applyFill="1" applyAlignment="1">
      <alignment horizontal="center"/>
    </xf>
    <xf numFmtId="10" fontId="6" fillId="2" borderId="0" xfId="1" applyNumberFormat="1" applyFont="1" applyFill="1" applyAlignment="1">
      <alignment horizontal="center"/>
    </xf>
    <xf numFmtId="0" fontId="0" fillId="3" borderId="0" xfId="0" applyFill="1"/>
    <xf numFmtId="10" fontId="0" fillId="3" borderId="0" xfId="1" applyNumberFormat="1" applyFont="1" applyFill="1" applyProtection="1">
      <protection locked="0"/>
    </xf>
    <xf numFmtId="10" fontId="0" fillId="0" borderId="0" xfId="1" applyNumberFormat="1" applyFont="1" applyProtection="1">
      <protection locked="0"/>
    </xf>
    <xf numFmtId="10" fontId="1" fillId="0" borderId="0" xfId="1" applyNumberFormat="1" applyFont="1" applyProtection="1">
      <protection locked="0"/>
    </xf>
    <xf numFmtId="10" fontId="1" fillId="3" borderId="0" xfId="1" applyNumberFormat="1" applyFont="1" applyFill="1" applyProtection="1">
      <protection locked="0"/>
    </xf>
    <xf numFmtId="0" fontId="1" fillId="0" borderId="0" xfId="0" applyFont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165" fontId="0" fillId="0" borderId="0" xfId="1" applyNumberFormat="1" applyFont="1"/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2" fontId="0" fillId="0" borderId="0" xfId="0" applyNumberFormat="1"/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vertical="center" wrapText="1"/>
      <protection locked="0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25" fillId="0" borderId="11" xfId="0" applyFont="1" applyBorder="1" applyAlignment="1" applyProtection="1">
      <alignment vertical="center" wrapText="1"/>
      <protection locked="0"/>
    </xf>
    <xf numFmtId="0" fontId="29" fillId="0" borderId="0" xfId="0" applyFont="1" applyAlignment="1">
      <alignment vertical="center"/>
    </xf>
    <xf numFmtId="0" fontId="34" fillId="0" borderId="0" xfId="0" applyFont="1" applyProtection="1">
      <protection locked="0"/>
    </xf>
    <xf numFmtId="14" fontId="34" fillId="0" borderId="0" xfId="0" applyNumberFormat="1" applyFont="1" applyProtection="1">
      <protection hidden="1"/>
    </xf>
    <xf numFmtId="0" fontId="34" fillId="0" borderId="0" xfId="0" applyFont="1" applyProtection="1">
      <protection hidden="1"/>
    </xf>
    <xf numFmtId="14" fontId="34" fillId="0" borderId="0" xfId="0" applyNumberFormat="1" applyFont="1" applyProtection="1">
      <protection locked="0"/>
    </xf>
    <xf numFmtId="164" fontId="34" fillId="0" borderId="0" xfId="0" applyNumberFormat="1" applyFont="1" applyProtection="1">
      <protection locked="0"/>
    </xf>
    <xf numFmtId="2" fontId="34" fillId="0" borderId="0" xfId="0" applyNumberFormat="1" applyFont="1" applyProtection="1">
      <protection locked="0"/>
    </xf>
    <xf numFmtId="0" fontId="36" fillId="0" borderId="4" xfId="0" applyFont="1" applyBorder="1" applyAlignment="1" applyProtection="1">
      <alignment horizontal="left" vertical="center" wrapText="1"/>
      <protection locked="0"/>
    </xf>
    <xf numFmtId="166" fontId="36" fillId="0" borderId="4" xfId="0" applyNumberFormat="1" applyFont="1" applyBorder="1" applyAlignment="1" applyProtection="1">
      <alignment horizontal="left" wrapText="1"/>
      <protection locked="0"/>
    </xf>
    <xf numFmtId="0" fontId="0" fillId="0" borderId="12" xfId="0" applyBorder="1" applyProtection="1">
      <protection locked="0"/>
    </xf>
    <xf numFmtId="165" fontId="0" fillId="0" borderId="12" xfId="1" applyNumberFormat="1" applyFont="1" applyBorder="1" applyProtection="1">
      <protection locked="0"/>
    </xf>
    <xf numFmtId="0" fontId="6" fillId="4" borderId="0" xfId="0" applyFont="1" applyFill="1" applyProtection="1">
      <protection hidden="1"/>
    </xf>
    <xf numFmtId="0" fontId="23" fillId="0" borderId="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3" fillId="0" borderId="2" xfId="2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  <protection hidden="1"/>
    </xf>
    <xf numFmtId="0" fontId="33" fillId="0" borderId="2" xfId="0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 applyProtection="1">
      <alignment horizontal="center" vertical="center" wrapText="1"/>
      <protection hidden="1"/>
    </xf>
    <xf numFmtId="0" fontId="33" fillId="0" borderId="4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right" vertical="center" wrapText="1"/>
      <protection hidden="1"/>
    </xf>
    <xf numFmtId="0" fontId="35" fillId="0" borderId="1" xfId="0" applyFont="1" applyBorder="1" applyAlignment="1" applyProtection="1">
      <alignment horizontal="right" vertical="center" wrapText="1"/>
      <protection hidden="1"/>
    </xf>
    <xf numFmtId="166" fontId="33" fillId="0" borderId="1" xfId="0" applyNumberFormat="1" applyFont="1" applyBorder="1" applyAlignment="1" applyProtection="1">
      <alignment horizontal="right" wrapText="1"/>
      <protection hidden="1"/>
    </xf>
    <xf numFmtId="0" fontId="32" fillId="0" borderId="1" xfId="0" applyFont="1" applyBorder="1" applyAlignment="1" applyProtection="1">
      <alignment vertical="center" wrapText="1"/>
      <protection hidden="1"/>
    </xf>
    <xf numFmtId="0" fontId="32" fillId="0" borderId="1" xfId="0" applyFont="1" applyBorder="1" applyAlignment="1" applyProtection="1">
      <alignment wrapText="1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  <border diagonalUp="0" diagonalDown="0">
        <left/>
        <right/>
        <top style="thin">
          <color theme="5"/>
        </top>
        <bottom/>
        <vertical/>
        <horizontal/>
      </border>
      <protection locked="0" hidden="0"/>
    </dxf>
    <dxf>
      <border diagonalUp="0" diagonalDown="0">
        <left/>
        <right/>
        <top style="thin">
          <color theme="5"/>
        </top>
        <bottom/>
        <vertical/>
        <horizontal/>
      </border>
      <protection locked="0" hidden="0"/>
    </dxf>
    <dxf>
      <border diagonalUp="0" diagonalDown="0">
        <left/>
        <right/>
        <top style="thin">
          <color theme="5"/>
        </top>
        <bottom/>
        <vertical/>
        <horizontal/>
      </border>
      <protection locked="0" hidden="0"/>
    </dxf>
    <dxf>
      <border diagonalUp="0" diagonalDown="0">
        <left/>
        <right/>
        <top style="thin">
          <color theme="5"/>
        </top>
        <bottom/>
        <vertical/>
        <horizontal/>
      </border>
      <protection locked="0" hidden="0"/>
    </dxf>
    <dxf>
      <border diagonalUp="0" diagonalDown="0">
        <left/>
        <right/>
        <top style="thin">
          <color theme="5"/>
        </top>
        <bottom/>
        <vertical/>
        <horizontal/>
      </border>
      <protection locked="0" hidden="0"/>
    </dxf>
    <dxf>
      <border outline="0">
        <left style="thin">
          <color theme="5"/>
        </left>
        <top style="thin">
          <color theme="5"/>
        </top>
        <bottom style="thin">
          <color theme="5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5"/>
          <bgColor theme="5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</dxf>
    <dxf>
      <numFmt numFmtId="167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5" formatCode="0.0%"/>
    </dxf>
    <dxf>
      <numFmt numFmtId="165" formatCode="0.0%"/>
    </dxf>
    <dxf>
      <numFmt numFmtId="165" formatCode="0.0%"/>
    </dxf>
    <dxf>
      <numFmt numFmtId="0" formatCode="General"/>
    </dxf>
    <dxf>
      <numFmt numFmtId="167" formatCode="yyyy/mm/dd"/>
    </dxf>
    <dxf>
      <protection locked="0" hidden="0"/>
    </dxf>
    <dxf>
      <protection locked="0" hidden="0"/>
    </dxf>
    <dxf>
      <numFmt numFmtId="13" formatCode="0%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1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7" formatCode="yyyy/mm/dd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1"/>
    </dxf>
    <dxf>
      <numFmt numFmtId="0" formatCode="General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167" formatCode="yyyy/mm/dd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7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1"/>
    </dxf>
    <dxf>
      <font>
        <b val="0"/>
      </font>
      <fill>
        <patternFill patternType="none">
          <fgColor indexed="64"/>
          <bgColor auto="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numFmt numFmtId="164" formatCode="0.0000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numFmt numFmtId="167" formatCode="yyyy/mm/dd"/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name val="Myriad Pro"/>
        <family val="2"/>
        <scheme val="none"/>
      </font>
      <protection locked="1" hidden="1"/>
    </dxf>
  </dxfs>
  <tableStyles count="1" defaultTableStyle="TableStyleMedium2" defaultPivotStyle="PivotStyleLight16">
    <tableStyle name="Invisible" pivot="0" table="0" count="0" xr9:uid="{91A63D3F-2EF7-4DA1-84C7-90EAA1132ACA}"/>
  </tableStyles>
  <colors>
    <mruColors>
      <color rgb="FF2B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5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Titulos!$F$3</c:f>
          <c:strCache>
            <c:ptCount val="1"/>
            <c:pt idx="0">
              <c:v>GRÁFICO DE PRECISIÓN DE Grasa poliinsaturada (g/100g) EN CONFITERIA ENTRE 2023-01-20 Y 2023-01-20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PRECISION!$F$2:$F$53</c:f>
              <c:numCache>
                <c:formatCode>0.0%</c:formatCode>
                <c:ptCount val="52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1A-4FC2-8A68-F8CD374E59E2}"/>
            </c:ext>
          </c:extLst>
        </c:ser>
        <c:ser>
          <c:idx val="1"/>
          <c:order val="1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PRECISION!$G$2:$G$53</c:f>
              <c:numCache>
                <c:formatCode>0.0%</c:formatCode>
                <c:ptCount val="5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0.1</c:v>
                </c:pt>
                <c:pt idx="22">
                  <c:v>0.1</c:v>
                </c:pt>
                <c:pt idx="23">
                  <c:v>0.1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0.1</c:v>
                </c:pt>
                <c:pt idx="47">
                  <c:v>0.1</c:v>
                </c:pt>
                <c:pt idx="48">
                  <c:v>0.1</c:v>
                </c:pt>
                <c:pt idx="49">
                  <c:v>0.1</c:v>
                </c:pt>
                <c:pt idx="50">
                  <c:v>0.1</c:v>
                </c:pt>
                <c:pt idx="51">
                  <c:v>0.1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31A-4FC2-8A68-F8CD374E59E2}"/>
            </c:ext>
          </c:extLst>
        </c:ser>
        <c:ser>
          <c:idx val="2"/>
          <c:order val="2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PRECISION!$H$2:$H$53</c:f>
              <c:numCache>
                <c:formatCode>0.0%</c:formatCode>
                <c:ptCount val="52"/>
                <c:pt idx="0">
                  <c:v>0.19308017072805347</c:v>
                </c:pt>
                <c:pt idx="1">
                  <c:v>3.6144224379686968E-3</c:v>
                </c:pt>
                <c:pt idx="2">
                  <c:v>3.6144224379686968E-3</c:v>
                </c:pt>
                <c:pt idx="3">
                  <c:v>1.679191214982019</c:v>
                </c:pt>
                <c:pt idx="4">
                  <c:v>0.83491127370411744</c:v>
                </c:pt>
                <c:pt idx="5">
                  <c:v>3.2966962056202323E-2</c:v>
                </c:pt>
                <c:pt idx="6">
                  <c:v>7.7469470679104438E-2</c:v>
                </c:pt>
                <c:pt idx="7">
                  <c:v>3.6144224379686968E-3</c:v>
                </c:pt>
                <c:pt idx="8">
                  <c:v>7.7469470679104438E-2</c:v>
                </c:pt>
                <c:pt idx="9">
                  <c:v>8.077563763785986E-2</c:v>
                </c:pt>
                <c:pt idx="10">
                  <c:v>8.077563763785986E-2</c:v>
                </c:pt>
                <c:pt idx="11">
                  <c:v>1.816418105404706E-2</c:v>
                </c:pt>
                <c:pt idx="12">
                  <c:v>3.6144224379686968E-3</c:v>
                </c:pt>
                <c:pt idx="13">
                  <c:v>2.8648699448296542E-2</c:v>
                </c:pt>
                <c:pt idx="14">
                  <c:v>5.3157813037246787E-2</c:v>
                </c:pt>
                <c:pt idx="15">
                  <c:v>2.5334189822717849E-2</c:v>
                </c:pt>
                <c:pt idx="16">
                  <c:v>1.684136098209212</c:v>
                </c:pt>
                <c:pt idx="17">
                  <c:v>4.657404141382146E-2</c:v>
                </c:pt>
                <c:pt idx="18">
                  <c:v>2.8648699448296542E-2</c:v>
                </c:pt>
                <c:pt idx="19">
                  <c:v>4.8226359556447586E-2</c:v>
                </c:pt>
                <c:pt idx="20">
                  <c:v>1.6994683946982942</c:v>
                </c:pt>
                <c:pt idx="21">
                  <c:v>1.7147747488987299</c:v>
                </c:pt>
                <c:pt idx="22">
                  <c:v>1.6975038702960534</c:v>
                </c:pt>
                <c:pt idx="23">
                  <c:v>1.6815837698510203</c:v>
                </c:pt>
                <c:pt idx="24">
                  <c:v>1.6633964566274817</c:v>
                </c:pt>
                <c:pt idx="25">
                  <c:v>1.6641352913534018</c:v>
                </c:pt>
                <c:pt idx="26">
                  <c:v>0.12579028745960363</c:v>
                </c:pt>
                <c:pt idx="27">
                  <c:v>1.8620755573012081E-2</c:v>
                </c:pt>
                <c:pt idx="28">
                  <c:v>7.0205420976294466E-2</c:v>
                </c:pt>
                <c:pt idx="29">
                  <c:v>1.2284451381751365E-2</c:v>
                </c:pt>
                <c:pt idx="30">
                  <c:v>2.8873537828291818E-2</c:v>
                </c:pt>
                <c:pt idx="31">
                  <c:v>1.8505945820786344E-2</c:v>
                </c:pt>
                <c:pt idx="32">
                  <c:v>2.5819776797047764E-2</c:v>
                </c:pt>
                <c:pt idx="33">
                  <c:v>0.36123108083648175</c:v>
                </c:pt>
                <c:pt idx="34">
                  <c:v>1.7718926524021454E-2</c:v>
                </c:pt>
                <c:pt idx="35">
                  <c:v>0.143549203749752</c:v>
                </c:pt>
                <c:pt idx="36">
                  <c:v>4.028219049568265E-2</c:v>
                </c:pt>
                <c:pt idx="37">
                  <c:v>3.6900365220352199E-2</c:v>
                </c:pt>
                <c:pt idx="38">
                  <c:v>1.2926432484239183E-2</c:v>
                </c:pt>
                <c:pt idx="39">
                  <c:v>5.9854918000859875E-2</c:v>
                </c:pt>
                <c:pt idx="40">
                  <c:v>3.7319408387966747E-2</c:v>
                </c:pt>
                <c:pt idx="41">
                  <c:v>2</c:v>
                </c:pt>
                <c:pt idx="42">
                  <c:v>1.816418105404706E-2</c:v>
                </c:pt>
                <c:pt idx="43">
                  <c:v>2.2938951116961502E-2</c:v>
                </c:pt>
                <c:pt idx="44">
                  <c:v>0.15570430980288788</c:v>
                </c:pt>
                <c:pt idx="45">
                  <c:v>3.9777532465265303E-2</c:v>
                </c:pt>
                <c:pt idx="46">
                  <c:v>2.7639583867091602E-2</c:v>
                </c:pt>
                <c:pt idx="47">
                  <c:v>4.7855689540811493E-2</c:v>
                </c:pt>
                <c:pt idx="48">
                  <c:v>0.21937311625038022</c:v>
                </c:pt>
                <c:pt idx="49">
                  <c:v>6.5749458980849565E-2</c:v>
                </c:pt>
                <c:pt idx="50">
                  <c:v>2.0808028827146944E-2</c:v>
                </c:pt>
                <c:pt idx="51">
                  <c:v>1.6099438240578337E-3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31A-4FC2-8A68-F8CD374E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3000447"/>
        <c:axId val="2053002111"/>
      </c:lineChart>
      <c:catAx>
        <c:axId val="20530004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3002111"/>
        <c:crosses val="autoZero"/>
        <c:auto val="1"/>
        <c:lblAlgn val="ctr"/>
        <c:lblOffset val="100"/>
        <c:noMultiLvlLbl val="0"/>
      </c:catAx>
      <c:valAx>
        <c:axId val="205300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RPD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3000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strRef>
          <c:f>Titulos!$F$5</c:f>
          <c:strCache>
            <c:ptCount val="1"/>
            <c:pt idx="0">
              <c:v>GRÁFICO DE EXACTITUD DE N. D. PARA N. D. ENTRE 1900-01-00 Y 1900-01-00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EXACTITUD!$F$1</c:f>
              <c:strCache>
                <c:ptCount val="1"/>
                <c:pt idx="0">
                  <c:v>L. S.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EXACTITUD!$B$2:$B$2</c:f>
              <c:numCache>
                <c:formatCode>m/d/yyyy</c:formatCode>
                <c:ptCount val="1"/>
              </c:numCache>
            </c:numRef>
          </c:cat>
          <c:val>
            <c:numRef>
              <c:f>EXACTITUD!$F$2:$F$2</c:f>
              <c:numCache>
                <c:formatCode>0.0%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9-4D43-B8D8-C179D3900D39}"/>
            </c:ext>
          </c:extLst>
        </c:ser>
        <c:ser>
          <c:idx val="1"/>
          <c:order val="1"/>
          <c:tx>
            <c:strRef>
              <c:f>EXACTITUD!$G$1</c:f>
              <c:strCache>
                <c:ptCount val="1"/>
                <c:pt idx="0">
                  <c:v>L. I. 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EXACTITUD!$B$2:$B$2</c:f>
              <c:numCache>
                <c:formatCode>m/d/yyyy</c:formatCode>
                <c:ptCount val="1"/>
              </c:numCache>
            </c:numRef>
          </c:cat>
          <c:val>
            <c:numRef>
              <c:f>EXACTITUD!$G$2:$G$2</c:f>
              <c:numCache>
                <c:formatCode>0.0%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9-4D43-B8D8-C179D3900D39}"/>
            </c:ext>
          </c:extLst>
        </c:ser>
        <c:ser>
          <c:idx val="2"/>
          <c:order val="2"/>
          <c:tx>
            <c:strRef>
              <c:f>EXACTITUD!$H$1</c:f>
              <c:strCache>
                <c:ptCount val="1"/>
                <c:pt idx="0">
                  <c:v>E. R. %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EXACTITUD!$B$2:$B$2</c:f>
              <c:numCache>
                <c:formatCode>m/d/yyyy</c:formatCode>
                <c:ptCount val="1"/>
              </c:numCache>
            </c:numRef>
          </c:cat>
          <c:val>
            <c:numRef>
              <c:f>EXACTITUD!$H$2:$H$2</c:f>
              <c:numCache>
                <c:formatCode>0.0%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9-4D43-B8D8-C179D3900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27439"/>
        <c:axId val="48380015"/>
      </c:lineChart>
      <c:catAx>
        <c:axId val="484274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FECHA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380015"/>
        <c:crosses val="autoZero"/>
        <c:auto val="1"/>
        <c:lblAlgn val="ctr"/>
        <c:lblOffset val="100"/>
        <c:noMultiLvlLbl val="1"/>
      </c:catAx>
      <c:valAx>
        <c:axId val="4838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E. R.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8427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DDFA9A-0F0C-4132-AC71-389470A9D37F}">
  <sheetPr/>
  <sheetViews>
    <sheetView zoomScale="61" workbookViewId="0" zoomToFit="1"/>
  </sheetViews>
  <sheetProtection algorithmName="SHA-512" hashValue="g8abOxuIaUd4Rdl3qoX9CK8UOc5ksjQBP5DULMzwWwIpyvZQ6J0u0R0t0B57dgl+XuZLFHf330KRmAZxyssv6w==" saltValue="19VAYQjNBv2FZzyHg4R/G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2BF8BB-120F-412F-8BCD-4FE443899760}">
  <sheetPr/>
  <sheetViews>
    <sheetView zoomScale="99" workbookViewId="0" zoomToFit="1"/>
  </sheetViews>
  <sheetProtection algorithmName="SHA-512" hashValue="4ogPh69a3te1ZXcbJ/8mVcq7wbNcMEbJUlGleen09AEaQ1yhBKh4uW4t8cBiCScIMTSRG4EsBPX2VqoUriFY3Q==" saltValue="nU/bYsZeEyIHYH6XXSQZjg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266700</xdr:rowOff>
    </xdr:from>
    <xdr:ext cx="1352549" cy="338137"/>
    <xdr:pic>
      <xdr:nvPicPr>
        <xdr:cNvPr id="3" name="Imagen 2">
          <a:extLst>
            <a:ext uri="{FF2B5EF4-FFF2-40B4-BE49-F238E27FC236}">
              <a16:creationId xmlns:a16="http://schemas.microsoft.com/office/drawing/2014/main" id="{1AF5094B-0463-4A7A-9745-477D6BFC0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" y="266700"/>
          <a:ext cx="1352549" cy="3381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76200</xdr:rowOff>
    </xdr:from>
    <xdr:ext cx="4648200" cy="1162049"/>
    <xdr:pic>
      <xdr:nvPicPr>
        <xdr:cNvPr id="2" name="Imagen 1">
          <a:extLst>
            <a:ext uri="{FF2B5EF4-FFF2-40B4-BE49-F238E27FC236}">
              <a16:creationId xmlns:a16="http://schemas.microsoft.com/office/drawing/2014/main" id="{A264400C-25A1-469F-896A-C4198BA6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9625" y="76200"/>
          <a:ext cx="4648200" cy="11620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884" cy="607218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F0F322A-B59D-E388-3804-38905BCE67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7B11D81-4F2E-295F-B586-4464FB443C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SOFT-TC-022%20Cuadro%20de%20mando%20para%20el%20ensayo%20de%20Cenizas%20en%20alimentos%20V2.xlsx?DBC0E305" TargetMode="External"/><Relationship Id="rId1" Type="http://schemas.openxmlformats.org/officeDocument/2006/relationships/externalLinkPath" Target="file:///\\DBC0E305\SOFT-TC-022%20Cuadro%20de%20mando%20para%20el%20ensayo%20de%20Cenizas%20en%20alimento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RENCIA\laboratorio\Dropbox\Personal\Profesional\2018\Asesoria\AOX\CCA\Plantilla%20Prote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Cuadro de mando"/>
      <sheetName val="Limites"/>
      <sheetName val="PRECISION"/>
      <sheetName val="Gráfico Precisión"/>
      <sheetName val="Hoja1"/>
      <sheetName val="SOFT-TC-022 Cuadro de mando par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de mando"/>
      <sheetName val="Preparacion controles"/>
      <sheetName val="Límites Gráficos"/>
      <sheetName val="Tipos de Muestra"/>
      <sheetName val="Grafico R%"/>
      <sheetName val="R%"/>
      <sheetName val="Precision"/>
      <sheetName val="Gráfico Precisión"/>
      <sheetName val="Fuentes globales"/>
      <sheetName val="Plantilla Protein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12" xr16:uid="{00000000-0016-0000-0700-000001000000}" autoFormatId="16" applyNumberFormats="0" applyBorderFormats="0" applyFontFormats="0" applyPatternFormats="0" applyAlignmentFormats="0" applyWidthHeightFormats="0">
  <queryTableRefresh nextId="40" unboundColumnsRight="1">
    <queryTableFields count="9">
      <queryTableField id="1" name="Fecha " tableColumnId="1"/>
      <queryTableField id="2" name="ID Muestra" tableColumnId="2"/>
      <queryTableField id="3" name="Tipo de muestra" tableColumnId="3"/>
      <queryTableField id="4" name="Tipo de Matriz" tableColumnId="4"/>
      <queryTableField id="31" name="Tipo" tableColumnId="23"/>
      <queryTableField id="5" name="Realizó" tableColumnId="5"/>
      <queryTableField id="34" name="Trazabilidad (FOR-TC-140)" tableColumnId="6"/>
      <queryTableField id="29" name="Contenido" tableColumnId="22"/>
      <queryTableField id="37" dataBound="0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1" xr16:uid="{E6C61A52-76B8-4A10-8AE6-C83B9B9526C2}" autoFormatId="16" applyNumberFormats="0" applyBorderFormats="0" applyFontFormats="0" applyPatternFormats="0" applyAlignmentFormats="0" applyWidthHeightFormats="0">
  <queryTableRefresh nextId="10">
    <queryTableFields count="9">
      <queryTableField id="1" name="Fecha " tableColumnId="1"/>
      <queryTableField id="2" name="ID Muestra" tableColumnId="2"/>
      <queryTableField id="3" name="Tipo de muestra" tableColumnId="3"/>
      <queryTableField id="4" name="Tipo de Matriz" tableColumnId="4"/>
      <queryTableField id="5" name="Acido Graso" tableColumnId="5"/>
      <queryTableField id="6" name="Unidad" tableColumnId="6"/>
      <queryTableField id="7" name="Contenido" tableColumnId="7"/>
      <queryTableField id="8" name="Trazabilidad (FOR-TC-140)" tableColumnId="8"/>
      <queryTableField id="9" name="Realizó" tableColumnId="9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3" xr16:uid="{2FBCF367-13E5-41EE-ACEB-8638EFC9E5D1}" autoFormatId="16" applyNumberFormats="0" applyBorderFormats="0" applyFontFormats="0" applyPatternFormats="0" applyAlignmentFormats="0" applyWidthHeightFormats="0">
  <queryTableRefresh nextId="10">
    <queryTableFields count="8">
      <queryTableField id="1" name="Índice" tableColumnId="1"/>
      <queryTableField id="2" name="Fecha " tableColumnId="2"/>
      <queryTableField id="3" name="ID Muestra" tableColumnId="3"/>
      <queryTableField id="4" name="MATRIZ" tableColumnId="4"/>
      <queryTableField id="8" name="Tipo" tableColumnId="8"/>
      <queryTableField id="5" name="LC" tableColumnId="5"/>
      <queryTableField id="6" name="LA" tableColumnId="6"/>
      <queryTableField id="7" name="RPD %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F1979C64-D705-4E44-AD05-4570EC903A5F}" autoFormatId="16" applyNumberFormats="0" applyBorderFormats="0" applyFontFormats="0" applyPatternFormats="0" applyAlignmentFormats="0" applyWidthHeightFormats="0">
  <queryTableRefresh nextId="10">
    <queryTableFields count="8">
      <queryTableField id="1" name="Índice" tableColumnId="1"/>
      <queryTableField id="2" name="Fecha " tableColumnId="2"/>
      <queryTableField id="3" name="MUESTRA" tableColumnId="3"/>
      <queryTableField id="4" name="IDENTIFICACIÓN" tableColumnId="4"/>
      <queryTableField id="5" name="MENSURANDO" tableColumnId="5"/>
      <queryTableField id="7" name="L. S." tableColumnId="7"/>
      <queryTableField id="8" name="L. I. " tableColumnId="8"/>
      <queryTableField id="9" name="E. R. %" tableColumnId="9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661977-0C7C-44B7-8F64-27CAD6E9170E}" name="DATOSMUESTRAS" displayName="DATOSMUESTRAS" ref="A9:AX50" totalsRowShown="0" headerRowDxfId="144" dataDxfId="143">
  <autoFilter ref="A9:AX50" xr:uid="{B1661977-0C7C-44B7-8F64-27CAD6E9170E}"/>
  <tableColumns count="50">
    <tableColumn id="1" xr3:uid="{0FAC7492-7331-4B51-99AD-21CB600F9EB6}" name="Fecha " dataDxfId="142"/>
    <tableColumn id="2" xr3:uid="{E056F235-AF9F-4908-857E-67879E48DCD9}" name="ID Muestra" dataDxfId="141"/>
    <tableColumn id="3" xr3:uid="{6AF022E2-C2BF-460C-9196-F98C845DA194}" name="Tipo de muestra" dataDxfId="140"/>
    <tableColumn id="4" xr3:uid="{AF7DA1C4-8D1E-4196-A4BA-C800886127D4}" name="Tipo de Matriz" dataDxfId="139"/>
    <tableColumn id="5" xr3:uid="{637734A2-5DA2-4DE6-8082-0F735F3BA829}" name="Peso de la muestra (g)" dataDxfId="138"/>
    <tableColumn id="6" xr3:uid="{6AC7AB47-9502-4B0F-8E5C-85453BAEDE4E}" name="STD INTERNO" dataDxfId="137"/>
    <tableColumn id="50" xr3:uid="{72721127-E5C3-437F-A5C7-529D19238975}" name="Vol STD Interno" dataDxfId="136"/>
    <tableColumn id="48" xr3:uid="{9419AE0E-96CB-4048-9D21-F77F661EAEF5}" name="FAME MIX" dataDxfId="135"/>
    <tableColumn id="7" xr3:uid="{B7D5D22C-F766-4ADE-869D-A5D035D3A90B}" name="C4:0" dataDxfId="134"/>
    <tableColumn id="8" xr3:uid="{8486542A-B60E-4BF7-AE23-1CB31A7A3C2F}" name="C6:0" dataDxfId="133"/>
    <tableColumn id="9" xr3:uid="{685FBE49-BB94-43E3-BC40-735387C8030E}" name="C8:0" dataDxfId="132"/>
    <tableColumn id="10" xr3:uid="{6545A8B6-7764-4039-B1FF-70E47484F783}" name="C10:0" dataDxfId="131"/>
    <tableColumn id="11" xr3:uid="{C82DFB64-773E-4A49-B58B-EBD690960581}" name="C11:0" dataDxfId="130"/>
    <tableColumn id="12" xr3:uid="{B51AE796-E6B8-4D92-8525-E3D593983D6E}" name="C12:0" dataDxfId="129"/>
    <tableColumn id="13" xr3:uid="{3317F95F-373C-49C8-8525-1A3DE1ADFBF6}" name="C13:0" dataDxfId="128"/>
    <tableColumn id="14" xr3:uid="{AF83336C-F104-4CA0-BF5B-02D783A415EA}" name="C14:0" dataDxfId="127"/>
    <tableColumn id="15" xr3:uid="{E0263DAA-7573-4788-9F2D-9FC60F90D540}" name="C14:1" dataDxfId="126"/>
    <tableColumn id="16" xr3:uid="{AC3D4AB3-C163-4448-9420-8DCF5ABE616E}" name="C15:0" dataDxfId="125"/>
    <tableColumn id="17" xr3:uid="{26B01AC4-CD26-4F0C-9331-02D3FF3B1687}" name="C15:1" dataDxfId="124"/>
    <tableColumn id="18" xr3:uid="{57EC88DB-E6F8-4D81-84D3-4A9478CEB43E}" name="C16:0" dataDxfId="123"/>
    <tableColumn id="19" xr3:uid="{023FCDFF-4997-4C92-9139-D2ECD78B859F}" name="C16:1" dataDxfId="122"/>
    <tableColumn id="20" xr3:uid="{97005E6D-063B-442E-9DD8-FA9665061110}" name="C17:0" dataDxfId="121"/>
    <tableColumn id="21" xr3:uid="{7713A852-D786-465B-90DB-1D496AA2449B}" name="C17:1" dataDxfId="120"/>
    <tableColumn id="22" xr3:uid="{9F4273C8-7BFC-4F83-9BD2-031EF09D1E96}" name="C18:0" dataDxfId="119"/>
    <tableColumn id="23" xr3:uid="{F2380272-55D7-44FD-8E48-D797139B80B9}" name="C18:1T" dataDxfId="118"/>
    <tableColumn id="24" xr3:uid="{A8F38C56-4336-474A-85FE-8425A1F32254}" name="C18:1C" dataDxfId="117"/>
    <tableColumn id="25" xr3:uid="{B9029A9D-FF8F-4BFE-A056-1B3007733333}" name="C18:2T" dataDxfId="116"/>
    <tableColumn id="26" xr3:uid="{C0589B89-1FF2-4BC4-820C-528865EDB38B}" name="C18:2C" dataDxfId="115"/>
    <tableColumn id="51" xr3:uid="{8E3E548D-7F32-4CB0-82E5-062296DBE8B8}" name="C18:36" dataDxfId="114"/>
    <tableColumn id="52" xr3:uid="{8B82023E-2A43-4446-BAA0-3B0623C1AEE5}" name="C18:39" dataDxfId="113"/>
    <tableColumn id="27" xr3:uid="{9CA704FE-61A6-4976-83F1-F1364EB6B332}" name="C20:0" dataDxfId="112"/>
    <tableColumn id="28" xr3:uid="{9D2124DE-8438-4EAA-8293-4E13DB1BC628}" name="C20:1" dataDxfId="111"/>
    <tableColumn id="29" xr3:uid="{6458A2F7-AF75-40F6-A401-A22D832B2C1C}" name="C20:2" dataDxfId="110"/>
    <tableColumn id="30" xr3:uid="{09720EB3-A61E-43D5-BE5E-9B3E4D158D0D}" name="C21:0" dataDxfId="109"/>
    <tableColumn id="31" xr3:uid="{2005D13D-8791-495D-9247-01CD40E0D30E}" name="C20:38" dataDxfId="108"/>
    <tableColumn id="53" xr3:uid="{D9A100C2-B8D7-4E65-8F12-69235A8099BA}" name="C20:4" dataDxfId="107"/>
    <tableColumn id="54" xr3:uid="{5AB235E8-2DB3-40FA-9442-C21C0675DB7E}" name="C20:31" dataDxfId="106"/>
    <tableColumn id="55" xr3:uid="{2FDC0D3E-E330-46A2-A33C-E9C474FE1EF6}" name="C22:0" dataDxfId="105"/>
    <tableColumn id="56" xr3:uid="{99670585-6CEA-4BBA-91F0-24C2745DC6C3}" name="C22:1" dataDxfId="104"/>
    <tableColumn id="57" xr3:uid="{EC64D42B-D196-4748-8007-EA7C7A686355}" name="C20:5" dataDxfId="103"/>
    <tableColumn id="58" xr3:uid="{1F6CF704-1339-4890-B096-FB30E98CAAD4}" name="C22:2" dataDxfId="102"/>
    <tableColumn id="59" xr3:uid="{501BC135-BE28-492B-B160-D1AC5DC42857}" name="C23:0" dataDxfId="101"/>
    <tableColumn id="60" xr3:uid="{ADACBE81-5D9E-49F1-8722-3BD000F0E1B6}" name="C24:0" dataDxfId="100"/>
    <tableColumn id="61" xr3:uid="{4AA167AA-164B-4C50-A17F-E46B8C04066B}" name="C24:1" dataDxfId="99"/>
    <tableColumn id="32" xr3:uid="{10ADFBC4-11F1-4858-9C65-E3141B923D63}" name="C22:6" dataDxfId="98"/>
    <tableColumn id="43" xr3:uid="{C3A47B52-A6B6-4BC8-8172-D07FDD2BB087}" name="Estado" dataDxfId="97"/>
    <tableColumn id="44" xr3:uid="{909C0D3F-CE7F-4FF8-912C-9FCB37DDF23E}" name="Realizó" dataDxfId="96"/>
    <tableColumn id="45" xr3:uid="{0FF61C65-1777-4760-B5FD-BFE3C780BF76}" name="Revisó" dataDxfId="95"/>
    <tableColumn id="46" xr3:uid="{2F403ED8-E4A1-4DBC-9B45-D41B53EA4AF3}" name="Trazabilidad (FOR-TC-140)" dataDxfId="94"/>
    <tableColumn id="47" xr3:uid="{96954327-7F18-40C7-84F3-4B4D653221E3}" name="Observaciones" dataDxfId="93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46B12B1-B259-424F-9883-36ACED06410E}" name="Tabla14" displayName="Tabla14" ref="B2:F14" totalsRowShown="0" headerRowDxfId="7" dataDxfId="6" tableBorderDxfId="5">
  <autoFilter ref="B2:F14" xr:uid="{946B12B1-B259-424F-9883-36ACED06410E}"/>
  <tableColumns count="5">
    <tableColumn id="1" xr3:uid="{6D931678-F8A0-4466-8990-559D337D9B9C}" name="MUESTRA" dataDxfId="4"/>
    <tableColumn id="6" xr3:uid="{00DAFCE5-9160-4C70-A10D-D8AC54F4A2C1}" name="IDENTIFICACIÓN" dataDxfId="3"/>
    <tableColumn id="2" xr3:uid="{838732AF-96A1-430D-8B62-9DC6A4089078}" name="MENSURANDO" dataDxfId="2"/>
    <tableColumn id="3" xr3:uid="{A37CA415-C0E4-4C3F-9744-10A502E6B143}" name="VR. REF" dataDxfId="1"/>
    <tableColumn id="4" xr3:uid="{42CA6B9C-0D57-4361-93AB-9D0DC4A10033}" name="E. R%" dataDxfId="0" dataCellStyle="Porcentaje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063390-7D00-4E61-BBED-B53A75066F5F}" name="TIPOMUESTA" displayName="TIPOMUESTA" ref="B2:B8" totalsRowShown="0">
  <autoFilter ref="B2:B8" xr:uid="{10063390-7D00-4E61-BBED-B53A75066F5F}"/>
  <tableColumns count="1">
    <tableColumn id="1" xr3:uid="{3C69B8BE-C8B0-4084-A2E6-CB439ECDC1F7}" name="Tipo de muestra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93EC784-1355-4F22-94D2-BB7601075E69}" name="Tabla12" displayName="Tabla12" ref="D2:D4" totalsRowShown="0">
  <autoFilter ref="D2:D4" xr:uid="{F93EC784-1355-4F22-94D2-BB7601075E69}"/>
  <tableColumns count="1">
    <tableColumn id="1" xr3:uid="{89327754-C663-4489-AE7B-916045682003}" name="ESTADOS"/>
  </tableColumns>
  <tableStyleInfo name="TableStyleLight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2A51FD2-6C11-42D4-82EF-4E7803D69856}" name="Tabla16" displayName="Tabla16" ref="G2:G10" totalsRowShown="0">
  <autoFilter ref="G2:G10" xr:uid="{82A51FD2-6C11-42D4-82EF-4E7803D69856}"/>
  <sortState xmlns:xlrd2="http://schemas.microsoft.com/office/spreadsheetml/2017/richdata2" ref="G3:G10">
    <sortCondition ref="G2:G10"/>
  </sortState>
  <tableColumns count="1">
    <tableColumn id="1" xr3:uid="{54DBAE41-8BC1-43DC-8255-17566A5C324A}" name="Tipo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2CE95B-7C26-4830-98B2-613865543AC1}" name="Tabla3" displayName="Tabla3" ref="A2:E55" totalsRowShown="0" headerRowDxfId="92" dataDxfId="91">
  <autoFilter ref="A2:E55" xr:uid="{B42CE95B-7C26-4830-98B2-613865543AC1}"/>
  <tableColumns count="5">
    <tableColumn id="1" xr3:uid="{D782EAB7-95C9-4A30-9952-E961FC1A48C0}" name="Clave" dataDxfId="90"/>
    <tableColumn id="2" xr3:uid="{29C82537-029D-4BEB-B674-BC19B5628C3D}" name="Acido Graso" dataDxfId="89"/>
    <tableColumn id="8" xr3:uid="{0360919B-AF63-47BC-A31B-8B2DF6E31CB2}" name="Factor Conversion FTGi" dataDxfId="88" dataCellStyle="Porcentaje"/>
    <tableColumn id="4" xr3:uid="{2765F9EF-A99F-42F6-BB86-389AAA46A4AD}" name="Factor de conversion FAi" dataDxfId="87"/>
    <tableColumn id="3" xr3:uid="{DD65DEBC-D6F9-4727-8DC8-ABE9DA388285}" name="Tipo" dataDxfId="8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672FE4F-3826-46D3-93ED-9C34F2FCCA2E}" name="PERFIL_TOTAL" displayName="PERFIL_TOTAL" ref="A1:I305" tableType="queryTable" totalsRowShown="0">
  <autoFilter ref="A1:I305" xr:uid="{7672FE4F-3826-46D3-93ED-9C34F2FCCA2E}"/>
  <tableColumns count="9">
    <tableColumn id="1" xr3:uid="{C0BDC12E-E0EF-4CBE-B3CE-94BEEB25DE87}" uniqueName="1" name="Fecha " queryTableFieldId="1" dataDxfId="85"/>
    <tableColumn id="2" xr3:uid="{68D584E1-74AD-41F4-B994-449914081C7A}" uniqueName="2" name="ID Muestra" queryTableFieldId="2" dataDxfId="84"/>
    <tableColumn id="3" xr3:uid="{644138A3-A6F1-4530-83C2-10458E9C87F9}" uniqueName="3" name="Tipo de muestra" queryTableFieldId="3" dataDxfId="83"/>
    <tableColumn id="4" xr3:uid="{04D18E0A-26FA-4F03-A23F-F525979646DC}" uniqueName="4" name="Tipo de Matriz" queryTableFieldId="4" dataDxfId="82"/>
    <tableColumn id="23" xr3:uid="{87FE9B09-A22C-42B0-BCF7-6D09228847AD}" uniqueName="23" name="Tipo" queryTableFieldId="31"/>
    <tableColumn id="5" xr3:uid="{C5ADFCBA-575E-47D1-954D-FA2BF5AE03FF}" uniqueName="5" name="Realizó" queryTableFieldId="5" dataDxfId="81"/>
    <tableColumn id="6" xr3:uid="{D729D983-D3B3-43D9-8BF4-91BBCF46C1A1}" uniqueName="6" name="Trazabilidad (FOR-TC-140)" queryTableFieldId="34" dataDxfId="80"/>
    <tableColumn id="22" xr3:uid="{2BCB0118-4AAA-4E46-884F-306ED959D836}" uniqueName="22" name="Contenido" queryTableFieldId="29" dataDxfId="79"/>
    <tableColumn id="7" xr3:uid="{9B9B5410-AC52-45C6-BCE3-2FA299CE266F}" uniqueName="7" name="Clave" queryTableFieldId="37" dataDxfId="78">
      <calculatedColumnFormula>PERFIL_TOTAL[[#This Row],[ID Muestra]]&amp;PERFIL_TOTAL[[#This Row],[Tipo de muestra]]&amp;PERFIL_TOTAL[[#This Row],[Tipo]]&amp;PERFIL_TOTAL[[#This Row],[Fecha ]]&amp;PERFIL_TOTAL[[#This Row],[Realizó]]&amp;PERFIL_TOTAL[[#This Row],[Trazabilidad (FOR-TC-140)]]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A9A3BE2-D457-4430-B251-D688C8483FF5}" name="PERFIL_AC_GRASOS" displayName="PERFIL_AC_GRASOS" ref="A1:I1445" tableType="queryTable" totalsRowShown="0">
  <autoFilter ref="A1:I1445" xr:uid="{3A9A3BE2-D457-4430-B251-D688C8483FF5}">
    <filterColumn colId="1">
      <filters>
        <filter val="20913-22"/>
      </filters>
    </filterColumn>
    <filterColumn colId="2">
      <filters>
        <filter val="MUESTRA DE RUTINA"/>
      </filters>
    </filterColumn>
  </autoFilter>
  <tableColumns count="9">
    <tableColumn id="1" xr3:uid="{4C4DC043-78FA-49CB-8A8C-FD1026A709E4}" uniqueName="1" name="Fecha " queryTableFieldId="1" dataDxfId="77"/>
    <tableColumn id="2" xr3:uid="{680D4ADD-81C6-476B-8214-FAC4FF4850F2}" uniqueName="2" name="ID Muestra" queryTableFieldId="2"/>
    <tableColumn id="3" xr3:uid="{18DDCA1B-AC26-4419-8F39-C341342409B6}" uniqueName="3" name="Tipo de muestra" queryTableFieldId="3"/>
    <tableColumn id="4" xr3:uid="{CEA96BA1-6635-4184-81E4-CE1D147E0A78}" uniqueName="4" name="Tipo de Matriz" queryTableFieldId="4"/>
    <tableColumn id="5" xr3:uid="{231939C4-36DC-4F8B-B06B-274A807B40F8}" uniqueName="5" name="Acido Graso" queryTableFieldId="5" dataDxfId="76"/>
    <tableColumn id="6" xr3:uid="{5E710B1F-874E-4FB9-86D4-4AE7B9467414}" uniqueName="6" name="Unidad" queryTableFieldId="6" dataDxfId="75"/>
    <tableColumn id="7" xr3:uid="{29FB873E-4839-46C7-8EFA-5D81ACDA5FE2}" uniqueName="7" name="Contenido" queryTableFieldId="7" dataDxfId="74"/>
    <tableColumn id="8" xr3:uid="{CCF0185B-687F-4A3F-94BE-04FFB1691458}" uniqueName="8" name="Trazabilidad (FOR-TC-140)" queryTableFieldId="8" dataDxfId="73"/>
    <tableColumn id="9" xr3:uid="{8DBCD926-9879-4E16-8C3C-C7F6CA44E919}" uniqueName="9" name="Realizó" queryTableFieldId="9" dataDxfId="72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57747F-FFCB-4F38-ABEA-6FACB5E2FA30}" name="Tabla2" displayName="Tabla2" ref="A2:AP5" totalsRowShown="0" headerRowDxfId="71" dataDxfId="70">
  <autoFilter ref="A2:AP5" xr:uid="{3957747F-FFCB-4F38-ABEA-6FACB5E2FA30}"/>
  <tableColumns count="42">
    <tableColumn id="1" xr3:uid="{A9795345-B6E4-4697-B31C-22300AAC1E22}" name="ID" dataDxfId="69"/>
    <tableColumn id="2" xr3:uid="{04E13794-DEB0-4661-9424-29FE5B79BA87}" name="MARCA" dataDxfId="68"/>
    <tableColumn id="3" xr3:uid="{252AC1BC-C89D-4DF7-B625-79D1BD3D43D9}" name="REFERENCIA" dataDxfId="67"/>
    <tableColumn id="4" xr3:uid="{9847DCF2-74CF-42BD-995D-0976E40701E7}" name="LOTE" dataDxfId="66"/>
    <tableColumn id="5" xr3:uid="{DAAE8964-CC15-4DAC-BCD9-FE9377AA4D21}" name="VENCE" dataDxfId="65"/>
    <tableColumn id="6" xr3:uid="{68B3D438-9141-443B-A1D8-7B59D047F795}" name="C4:0" dataDxfId="64"/>
    <tableColumn id="7" xr3:uid="{783BCA43-D3FA-4DF2-A793-0CAD9DFBC8C2}" name="C6:0" dataDxfId="63"/>
    <tableColumn id="8" xr3:uid="{F581B79F-2D6A-4B8D-BE17-5FF47949B363}" name="C8:0" dataDxfId="62"/>
    <tableColumn id="9" xr3:uid="{E282DD6F-0279-4DC3-981F-6119401BDC9F}" name="C10:0" dataDxfId="61"/>
    <tableColumn id="10" xr3:uid="{4808146B-7858-4F44-87EB-C48A1453A601}" name="C11:0" dataDxfId="60"/>
    <tableColumn id="11" xr3:uid="{9E75112A-C1FF-4825-B057-ACF0910627BC}" name="C12:0" dataDxfId="59"/>
    <tableColumn id="12" xr3:uid="{D9CF248C-8B35-43F4-B4B7-0891BC2CE733}" name="C13:0" dataDxfId="58"/>
    <tableColumn id="13" xr3:uid="{CD4BEEBD-22E9-4561-A03F-AD91A724E7E7}" name="C14:0" dataDxfId="57"/>
    <tableColumn id="14" xr3:uid="{2DFF3F69-F5A9-424D-BCC9-0F3098D77BE8}" name="C14:1" dataDxfId="56"/>
    <tableColumn id="15" xr3:uid="{E6D86B57-7104-45FE-825E-F052F26230D6}" name="C15:0" dataDxfId="55"/>
    <tableColumn id="16" xr3:uid="{3DFACC72-527E-4440-9B7E-29C409929E7E}" name="C15:1" dataDxfId="54"/>
    <tableColumn id="17" xr3:uid="{03D10DBD-C69F-4D36-9C7B-49A231B70C32}" name="C16:0" dataDxfId="53"/>
    <tableColumn id="18" xr3:uid="{82597690-2A43-4A2D-B914-185E61650D5D}" name="C16:1" dataDxfId="52"/>
    <tableColumn id="19" xr3:uid="{089F61C8-4A34-491D-A8B4-0431E8B16EB2}" name="C17:0" dataDxfId="51"/>
    <tableColumn id="20" xr3:uid="{ABE5F9A5-4B8E-415D-8612-9CC3F12CADD9}" name="C17:1" dataDxfId="50"/>
    <tableColumn id="21" xr3:uid="{B9DE523F-FF83-4B79-BB73-DD3164282199}" name="C18:0" dataDxfId="49"/>
    <tableColumn id="22" xr3:uid="{9995BA80-E70A-4CE4-AFA7-15918317993F}" name="C18:1T" dataDxfId="48"/>
    <tableColumn id="23" xr3:uid="{D05C5B22-C192-4A0A-9448-865569869B97}" name="C18:1C" dataDxfId="47"/>
    <tableColumn id="24" xr3:uid="{44E01734-7275-4D50-9786-3F740B271558}" name="C18:2T" dataDxfId="46"/>
    <tableColumn id="25" xr3:uid="{7265A35A-F3D0-49DD-8F2E-0BA62C7DB8D7}" name="C18:2C" dataDxfId="45"/>
    <tableColumn id="44" xr3:uid="{AA9E03EB-A5F6-4605-B671-34811394918A}" name="C18:39" dataDxfId="44"/>
    <tableColumn id="43" xr3:uid="{AE2AFE78-508A-4351-AE4D-F9235D332A8F}" name="C18:36" dataDxfId="43"/>
    <tableColumn id="26" xr3:uid="{91B3063B-9815-448B-89BF-A82284282142}" name="C20:0" dataDxfId="42"/>
    <tableColumn id="28" xr3:uid="{D0C7ED04-957E-4ED2-905C-AE2C0E84EB5B}" name="C20:1" dataDxfId="41"/>
    <tableColumn id="29" xr3:uid="{491DF9B4-694D-490A-844C-CB4E615E18DA}" name="C20:2" dataDxfId="40"/>
    <tableColumn id="30" xr3:uid="{36525832-1D6B-4F14-8FF0-D7762397D04F}" name="C21:0" dataDxfId="39"/>
    <tableColumn id="31" xr3:uid="{BAC23E89-D566-476A-A42C-1801113AD3DB}" name="C20:38" dataDxfId="38"/>
    <tableColumn id="32" xr3:uid="{C5097320-FBD8-430E-AFD1-D4E48F00D44B}" name="C20:4" dataDxfId="37"/>
    <tableColumn id="45" xr3:uid="{E7531463-7753-4BAB-A955-1D0B31DDBD13}" name="C20:31" dataDxfId="36"/>
    <tableColumn id="33" xr3:uid="{8F93C6E5-DAE8-4ED5-8422-DB3CE62F095D}" name="C22:0" dataDxfId="35"/>
    <tableColumn id="34" xr3:uid="{1CA05DE5-5045-4185-A770-282E89448AC1}" name="C22:1" dataDxfId="34"/>
    <tableColumn id="35" xr3:uid="{37D4206F-7670-44B8-AE71-18F97A23A6E1}" name="C20:5" dataDxfId="33"/>
    <tableColumn id="36" xr3:uid="{2F73D20C-375E-419E-87AB-F4BA5E375005}" name="C22:2" dataDxfId="32"/>
    <tableColumn id="37" xr3:uid="{7769B3B4-3A6C-4731-8CAF-7FC896073C65}" name="C23:0" dataDxfId="31"/>
    <tableColumn id="46" xr3:uid="{FA7565F3-EBF2-40FF-891F-CB11385B6A0B}" name="C24:0" dataDxfId="30"/>
    <tableColumn id="38" xr3:uid="{1B824FD8-4BA8-4A0F-8A43-C7300E17D96E}" name="C24:1" dataDxfId="29"/>
    <tableColumn id="39" xr3:uid="{76F6E5BB-6938-4CA2-97E3-83E59F9D6948}" name="C22:6" dataDxfId="2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138EA0C-63FD-4B14-8066-B546916E035B}" name="Tabla9" displayName="Tabla9" ref="A2:E6" totalsRowShown="0" headerRowDxfId="27" dataDxfId="26">
  <autoFilter ref="A2:E6" xr:uid="{4138EA0C-63FD-4B14-8066-B546916E035B}"/>
  <tableColumns count="5">
    <tableColumn id="1" xr3:uid="{3D651070-7207-4893-84D9-58C119571E40}" name="TRAZABILIDAD" dataDxfId="25"/>
    <tableColumn id="2" xr3:uid="{93AC5EC9-EE88-4D48-BF94-205EAAED5D79}" name="MASA (g)" dataDxfId="24"/>
    <tableColumn id="3" xr3:uid="{8807D812-B470-49D4-A100-EC8C20AE64A9}" name="PUREZA" dataDxfId="23"/>
    <tableColumn id="4" xr3:uid="{A8858EAA-249C-4E00-96D8-C9F63E929A93}" name="VOL. FINAL (ml)" dataDxfId="22"/>
    <tableColumn id="5" xr3:uid="{3954D8F1-35FB-478A-8A0B-E7870A794335}" name="C (mg/mL)" dataDxfId="21"/>
  </tableColumns>
  <tableStyleInfo name="TableStyleLight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F384761-E2C9-4CCA-B9DA-24D2CA10666C}" name="PRECISION" displayName="PRECISION" ref="A1:H53" tableType="queryTable" totalsRowShown="0">
  <autoFilter ref="A1:H53" xr:uid="{2F384761-E2C9-4CCA-B9DA-24D2CA10666C}"/>
  <tableColumns count="8">
    <tableColumn id="1" xr3:uid="{56C3AA8B-451C-4719-9716-EC64415242F9}" uniqueName="1" name="Índice" queryTableFieldId="1"/>
    <tableColumn id="2" xr3:uid="{FD49ADDE-E311-46DD-A409-867B39212681}" uniqueName="2" name="Fecha " queryTableFieldId="2" dataDxfId="20"/>
    <tableColumn id="3" xr3:uid="{2AFB48B4-2205-449C-A8B2-D9469672711E}" uniqueName="3" name="ID Muestra" queryTableFieldId="3"/>
    <tableColumn id="4" xr3:uid="{8AF5C9DB-E672-40F9-9A73-887D12578A5E}" uniqueName="4" name="MATRIZ" queryTableFieldId="4" dataDxfId="19"/>
    <tableColumn id="8" xr3:uid="{660C5840-DF94-491E-9A41-3E9879490F94}" uniqueName="8" name="Tipo" queryTableFieldId="8"/>
    <tableColumn id="5" xr3:uid="{D560DBA5-BF12-406E-B936-5245F864873B}" uniqueName="5" name="LC" queryTableFieldId="5" dataDxfId="18" dataCellStyle="Porcentaje"/>
    <tableColumn id="6" xr3:uid="{163F3D9D-DFE7-4DC0-BA3B-94B72D252482}" uniqueName="6" name="LA" queryTableFieldId="6" dataDxfId="17" dataCellStyle="Porcentaje"/>
    <tableColumn id="7" xr3:uid="{0FCC604F-4F7C-44E1-9DB0-BD0C0D993A2F}" uniqueName="7" name="RPD %" queryTableFieldId="7" dataDxfId="16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B17914A-EFB4-47C9-92E5-CA8A60D1669F}" name="TIPOMATRIZ" displayName="TIPOMATRIZ" ref="A2:C31" totalsRowShown="0" headerRowDxfId="15">
  <autoFilter ref="A2:C31" xr:uid="{3B17914A-EFB4-47C9-92E5-CA8A60D1669F}"/>
  <sortState xmlns:xlrd2="http://schemas.microsoft.com/office/spreadsheetml/2017/richdata2" ref="A3:C31">
    <sortCondition ref="A2:A31"/>
  </sortState>
  <tableColumns count="3">
    <tableColumn id="1" xr3:uid="{1B6B448F-D67B-40F6-8BA4-A4D882BA7C3D}" name="MATRIZ" dataDxfId="14"/>
    <tableColumn id="2" xr3:uid="{81EE5A10-0CA3-4623-8A51-2311F4FE5AF3}" name="LC" dataDxfId="13" dataCellStyle="Porcentaje"/>
    <tableColumn id="3" xr3:uid="{6F845BA0-D29B-4BF3-95B3-7EAF56B08D77}" name="LA" dataDxfId="12" dataCellStyle="Porcentaje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C89C501-F9EB-4441-AF33-D1192948973B}" name="EXACTITUD" displayName="EXACTITUD" ref="A1:H2" tableType="queryTable" insertRow="1" totalsRowShown="0">
  <autoFilter ref="A1:H2" xr:uid="{2C89C501-F9EB-4441-AF33-D1192948973B}"/>
  <tableColumns count="8">
    <tableColumn id="1" xr3:uid="{CAFC7D82-7C41-4B1B-B860-6F8A44AC3212}" uniqueName="1" name="Índice" queryTableFieldId="1"/>
    <tableColumn id="2" xr3:uid="{07BDFA1F-B292-4C0D-A747-21E75A2BBB45}" uniqueName="2" name="Fecha " queryTableFieldId="2" dataDxfId="11"/>
    <tableColumn id="3" xr3:uid="{00B0ABE8-ABA0-4469-9EA0-46CF664A7199}" uniqueName="3" name="MUESTRA" queryTableFieldId="3"/>
    <tableColumn id="4" xr3:uid="{826CA7C1-BFDA-491B-953E-FFBCCE74C68D}" uniqueName="4" name="IDENTIFICACIÓN" queryTableFieldId="4"/>
    <tableColumn id="5" xr3:uid="{ACBF7A30-2815-4D11-9705-44E438F73410}" uniqueName="5" name="MENSURANDO" queryTableFieldId="5"/>
    <tableColumn id="7" xr3:uid="{6B8B71CC-FAFB-4D2F-A08F-CE5DB63D2870}" uniqueName="7" name="L. S." queryTableFieldId="7" dataDxfId="10" dataCellStyle="Porcentaje"/>
    <tableColumn id="8" xr3:uid="{3474CF25-126A-46D3-BC6A-E34E4A03BA1E}" uniqueName="8" name="L. I. " queryTableFieldId="8" dataDxfId="9" dataCellStyle="Porcentaje"/>
    <tableColumn id="9" xr3:uid="{9D77C54C-3824-4681-9BAA-E6B6637B4FCE}" uniqueName="9" name="E. R. %" queryTableFieldId="9" dataDxfId="8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CF9D-8774-428B-9EC2-5986F2DACBE9}">
  <dimension ref="A1:AQ93"/>
  <sheetViews>
    <sheetView topLeftCell="Z43" workbookViewId="0">
      <selection activeCell="AQ65" sqref="AQ65"/>
    </sheetView>
  </sheetViews>
  <sheetFormatPr baseColWidth="10" defaultColWidth="10.7109375" defaultRowHeight="15" x14ac:dyDescent="0.25"/>
  <cols>
    <col min="42" max="42" width="17.42578125" bestFit="1" customWidth="1"/>
  </cols>
  <sheetData>
    <row r="1" spans="1:41" x14ac:dyDescent="0.25">
      <c r="E1" t="s">
        <v>169</v>
      </c>
    </row>
    <row r="3" spans="1:41" x14ac:dyDescent="0.25">
      <c r="E3" t="s">
        <v>2</v>
      </c>
      <c r="F3" t="s">
        <v>3</v>
      </c>
      <c r="G3" t="s">
        <v>4</v>
      </c>
      <c r="H3" t="s">
        <v>5</v>
      </c>
      <c r="I3" t="s">
        <v>6</v>
      </c>
      <c r="J3" t="s">
        <v>7</v>
      </c>
      <c r="K3" t="s">
        <v>8</v>
      </c>
      <c r="L3" t="s">
        <v>9</v>
      </c>
      <c r="M3" t="s">
        <v>10</v>
      </c>
      <c r="N3" t="s">
        <v>11</v>
      </c>
      <c r="O3" t="s">
        <v>12</v>
      </c>
      <c r="P3" t="s">
        <v>13</v>
      </c>
      <c r="Q3" t="s">
        <v>14</v>
      </c>
      <c r="R3" t="s">
        <v>15</v>
      </c>
      <c r="S3" t="s">
        <v>16</v>
      </c>
      <c r="T3" t="s">
        <v>17</v>
      </c>
      <c r="U3" t="s">
        <v>31</v>
      </c>
      <c r="V3" t="s">
        <v>32</v>
      </c>
      <c r="W3" t="s">
        <v>33</v>
      </c>
      <c r="X3" t="s">
        <v>34</v>
      </c>
      <c r="Y3" t="s">
        <v>18</v>
      </c>
      <c r="Z3" t="s">
        <v>36</v>
      </c>
      <c r="AA3" t="s">
        <v>19</v>
      </c>
      <c r="AB3" t="s">
        <v>35</v>
      </c>
      <c r="AC3" t="s">
        <v>20</v>
      </c>
      <c r="AD3" t="s">
        <v>21</v>
      </c>
      <c r="AE3" t="s">
        <v>22</v>
      </c>
      <c r="AF3" t="s">
        <v>37</v>
      </c>
      <c r="AG3" t="s">
        <v>23</v>
      </c>
      <c r="AH3" t="s">
        <v>38</v>
      </c>
      <c r="AI3" t="s">
        <v>24</v>
      </c>
      <c r="AJ3" t="s">
        <v>25</v>
      </c>
      <c r="AK3" t="s">
        <v>26</v>
      </c>
      <c r="AL3" t="s">
        <v>27</v>
      </c>
      <c r="AM3" t="s">
        <v>28</v>
      </c>
      <c r="AN3" t="s">
        <v>29</v>
      </c>
      <c r="AO3" t="s">
        <v>30</v>
      </c>
    </row>
    <row r="4" spans="1:41" x14ac:dyDescent="0.25">
      <c r="A4" s="1">
        <v>44833</v>
      </c>
      <c r="B4" t="s">
        <v>170</v>
      </c>
      <c r="C4" t="s">
        <v>97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J4" t="s">
        <v>7</v>
      </c>
      <c r="K4" t="s">
        <v>8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15</v>
      </c>
      <c r="S4" t="s">
        <v>16</v>
      </c>
      <c r="T4" t="s">
        <v>17</v>
      </c>
      <c r="U4" t="s">
        <v>31</v>
      </c>
      <c r="V4" t="s">
        <v>32</v>
      </c>
      <c r="W4" t="s">
        <v>33</v>
      </c>
      <c r="X4" t="s">
        <v>34</v>
      </c>
      <c r="Y4" t="s">
        <v>18</v>
      </c>
      <c r="Z4" t="s">
        <v>36</v>
      </c>
      <c r="AA4" t="s">
        <v>19</v>
      </c>
      <c r="AB4" t="s">
        <v>35</v>
      </c>
      <c r="AC4" t="s">
        <v>20</v>
      </c>
      <c r="AD4" t="s">
        <v>21</v>
      </c>
      <c r="AE4" t="s">
        <v>22</v>
      </c>
      <c r="AF4" t="s">
        <v>37</v>
      </c>
      <c r="AG4" t="s">
        <v>23</v>
      </c>
      <c r="AH4" t="s">
        <v>38</v>
      </c>
      <c r="AI4" t="s">
        <v>24</v>
      </c>
      <c r="AJ4" t="s">
        <v>25</v>
      </c>
      <c r="AK4" t="s">
        <v>26</v>
      </c>
      <c r="AL4" t="s">
        <v>27</v>
      </c>
      <c r="AM4" t="s">
        <v>28</v>
      </c>
      <c r="AN4" t="s">
        <v>29</v>
      </c>
      <c r="AO4" t="s">
        <v>30</v>
      </c>
    </row>
    <row r="5" spans="1:41" x14ac:dyDescent="0.25">
      <c r="B5" t="s">
        <v>168</v>
      </c>
      <c r="E5">
        <v>28880</v>
      </c>
      <c r="F5">
        <v>33748</v>
      </c>
      <c r="G5">
        <v>36688</v>
      </c>
      <c r="H5">
        <v>39804</v>
      </c>
      <c r="I5">
        <v>20174</v>
      </c>
      <c r="J5">
        <v>41052</v>
      </c>
      <c r="K5">
        <v>20710</v>
      </c>
      <c r="L5">
        <v>42545</v>
      </c>
      <c r="M5">
        <v>20943</v>
      </c>
      <c r="N5">
        <v>21223</v>
      </c>
      <c r="O5">
        <v>20965</v>
      </c>
      <c r="P5">
        <v>65573</v>
      </c>
      <c r="Q5">
        <v>21203</v>
      </c>
      <c r="R5">
        <v>21063</v>
      </c>
      <c r="S5">
        <v>21255</v>
      </c>
      <c r="T5">
        <v>43766</v>
      </c>
      <c r="U5">
        <v>21374</v>
      </c>
      <c r="V5">
        <v>44081</v>
      </c>
      <c r="W5">
        <v>21427</v>
      </c>
      <c r="X5">
        <v>22321</v>
      </c>
      <c r="Y5">
        <v>22031</v>
      </c>
      <c r="Z5">
        <v>22067</v>
      </c>
      <c r="AA5">
        <v>44479</v>
      </c>
      <c r="AB5">
        <v>21583</v>
      </c>
      <c r="AC5">
        <v>22116</v>
      </c>
      <c r="AD5">
        <v>22091</v>
      </c>
      <c r="AE5">
        <v>22117</v>
      </c>
      <c r="AF5">
        <v>22359</v>
      </c>
      <c r="AG5">
        <v>21773</v>
      </c>
      <c r="AH5">
        <v>45116</v>
      </c>
      <c r="AI5">
        <v>22225</v>
      </c>
      <c r="AJ5">
        <v>21768</v>
      </c>
      <c r="AK5">
        <v>21608</v>
      </c>
      <c r="AL5">
        <v>0</v>
      </c>
      <c r="AM5">
        <v>44543</v>
      </c>
      <c r="AN5">
        <v>22058</v>
      </c>
      <c r="AO5">
        <v>22421</v>
      </c>
    </row>
    <row r="6" spans="1:41" x14ac:dyDescent="0.25">
      <c r="A6" t="s">
        <v>99</v>
      </c>
      <c r="B6" t="s">
        <v>98</v>
      </c>
      <c r="C6" t="s">
        <v>171</v>
      </c>
      <c r="D6" s="1">
        <v>45473</v>
      </c>
      <c r="E6">
        <v>0.40059900000000004</v>
      </c>
      <c r="F6">
        <v>0.40059900000000004</v>
      </c>
      <c r="G6">
        <v>0.40059900000000004</v>
      </c>
      <c r="H6">
        <v>0.40059900000000004</v>
      </c>
      <c r="I6">
        <v>0.19800000000000001</v>
      </c>
      <c r="J6">
        <v>0.39899500000000004</v>
      </c>
      <c r="K6">
        <v>0.19900000000000001</v>
      </c>
      <c r="L6">
        <v>0.40100000000000002</v>
      </c>
      <c r="M6">
        <v>0.2</v>
      </c>
      <c r="N6">
        <v>0.19940000000000002</v>
      </c>
      <c r="O6">
        <v>0.19602</v>
      </c>
      <c r="P6">
        <v>0.60099999999999998</v>
      </c>
      <c r="Q6">
        <v>0.2</v>
      </c>
      <c r="R6">
        <v>0.19800000000000001</v>
      </c>
      <c r="S6">
        <v>0.2</v>
      </c>
      <c r="T6">
        <v>0.39979700000000001</v>
      </c>
      <c r="U6">
        <v>0.2</v>
      </c>
      <c r="V6">
        <v>0.39939600000000003</v>
      </c>
      <c r="W6">
        <v>0.2</v>
      </c>
      <c r="X6">
        <v>0.19800000000000001</v>
      </c>
      <c r="Y6">
        <v>0.40059900000000004</v>
      </c>
      <c r="Z6">
        <v>0.19800000000000001</v>
      </c>
      <c r="AA6">
        <v>0.20100000000000001</v>
      </c>
      <c r="AB6">
        <v>0.19800000000000001</v>
      </c>
      <c r="AC6">
        <v>0.19920000000000002</v>
      </c>
      <c r="AD6">
        <v>0.20100000000000001</v>
      </c>
      <c r="AE6">
        <v>0.39699000000000001</v>
      </c>
      <c r="AF6">
        <v>0.20100000000000001</v>
      </c>
      <c r="AG6">
        <v>0.1988</v>
      </c>
      <c r="AH6">
        <v>0.2</v>
      </c>
      <c r="AI6">
        <v>0.19920000000000002</v>
      </c>
      <c r="AJ6">
        <v>0.20100000000000001</v>
      </c>
      <c r="AK6">
        <v>0.2</v>
      </c>
      <c r="AL6">
        <v>0.40059900000000004</v>
      </c>
      <c r="AM6">
        <v>0.2</v>
      </c>
      <c r="AN6">
        <v>0.2</v>
      </c>
      <c r="AO6">
        <v>0.2</v>
      </c>
    </row>
    <row r="7" spans="1:41" x14ac:dyDescent="0.25">
      <c r="C7" t="s">
        <v>172</v>
      </c>
      <c r="E7">
        <f t="shared" ref="E7:AO7" si="0">(E5/$I$5)*($I$6/E6)</f>
        <v>0.70755548473467411</v>
      </c>
      <c r="F7">
        <f t="shared" si="0"/>
        <v>0.82682072364355197</v>
      </c>
      <c r="G7">
        <f t="shared" si="0"/>
        <v>0.89885026398704027</v>
      </c>
      <c r="H7">
        <f t="shared" si="0"/>
        <v>0.97519177681367619</v>
      </c>
      <c r="I7">
        <f t="shared" si="0"/>
        <v>1</v>
      </c>
      <c r="J7">
        <f t="shared" si="0"/>
        <v>1.0098108684547569</v>
      </c>
      <c r="K7">
        <f t="shared" si="0"/>
        <v>1.0214102135541394</v>
      </c>
      <c r="L7">
        <f t="shared" si="0"/>
        <v>1.0413035024216992</v>
      </c>
      <c r="M7">
        <f t="shared" si="0"/>
        <v>1.0277371864776446</v>
      </c>
      <c r="N7">
        <f t="shared" si="0"/>
        <v>1.0446114789297007</v>
      </c>
      <c r="O7">
        <f t="shared" si="0"/>
        <v>1.0497059421417507</v>
      </c>
      <c r="P7">
        <f t="shared" si="0"/>
        <v>1.0708379527396179</v>
      </c>
      <c r="Q7">
        <f t="shared" si="0"/>
        <v>1.0404961832061068</v>
      </c>
      <c r="R7">
        <f t="shared" si="0"/>
        <v>1.0440666204024982</v>
      </c>
      <c r="S7">
        <f t="shared" si="0"/>
        <v>1.0430479825517993</v>
      </c>
      <c r="T7">
        <f t="shared" si="0"/>
        <v>1.0744111306062527</v>
      </c>
      <c r="U7">
        <f t="shared" si="0"/>
        <v>1.0488876772082878</v>
      </c>
      <c r="V7">
        <f t="shared" si="0"/>
        <v>1.0832305527256736</v>
      </c>
      <c r="W7">
        <f t="shared" si="0"/>
        <v>1.0514885496183206</v>
      </c>
      <c r="X7">
        <f t="shared" si="0"/>
        <v>1.106424110240904</v>
      </c>
      <c r="Y7">
        <f t="shared" si="0"/>
        <v>0.53975605554673145</v>
      </c>
      <c r="Z7">
        <f t="shared" si="0"/>
        <v>1.0938336472687618</v>
      </c>
      <c r="AA7">
        <f t="shared" si="0"/>
        <v>2.171861521183613</v>
      </c>
      <c r="AB7">
        <f t="shared" si="0"/>
        <v>1.069842371369089</v>
      </c>
      <c r="AC7">
        <f t="shared" si="0"/>
        <v>1.0896585250489415</v>
      </c>
      <c r="AD7">
        <f t="shared" si="0"/>
        <v>1.0786796660101887</v>
      </c>
      <c r="AE7">
        <f t="shared" si="0"/>
        <v>0.54678906975646047</v>
      </c>
      <c r="AF7">
        <f t="shared" si="0"/>
        <v>1.0917658165009196</v>
      </c>
      <c r="AG7">
        <f t="shared" si="0"/>
        <v>1.0749173338833435</v>
      </c>
      <c r="AH7">
        <f t="shared" si="0"/>
        <v>2.213980370774264</v>
      </c>
      <c r="AI7">
        <f t="shared" si="0"/>
        <v>1.0950289708452128</v>
      </c>
      <c r="AJ7">
        <f t="shared" si="0"/>
        <v>1.0629079249336739</v>
      </c>
      <c r="AK7">
        <f t="shared" si="0"/>
        <v>1.0603707742639041</v>
      </c>
      <c r="AL7">
        <f t="shared" si="0"/>
        <v>0</v>
      </c>
      <c r="AM7">
        <f t="shared" si="0"/>
        <v>2.1858615049073067</v>
      </c>
      <c r="AN7">
        <f t="shared" si="0"/>
        <v>1.0824536532170119</v>
      </c>
      <c r="AO7">
        <f t="shared" si="0"/>
        <v>1.1002671755725191</v>
      </c>
    </row>
    <row r="8" spans="1:41" x14ac:dyDescent="0.25">
      <c r="A8" s="1"/>
      <c r="C8" t="s">
        <v>173</v>
      </c>
      <c r="E8">
        <v>0.70755548473467411</v>
      </c>
      <c r="F8">
        <v>0.82682072364355197</v>
      </c>
      <c r="G8">
        <v>0.89885026398704038</v>
      </c>
      <c r="H8">
        <v>0.97519177681367619</v>
      </c>
      <c r="J8">
        <v>1.0098108684547571</v>
      </c>
      <c r="K8">
        <v>1.0214102135541394</v>
      </c>
      <c r="L8">
        <v>1.0413035024216992</v>
      </c>
      <c r="M8">
        <v>1.0277371864776446</v>
      </c>
      <c r="N8">
        <v>1.0446114789297007</v>
      </c>
      <c r="O8">
        <v>1.0497059421417507</v>
      </c>
      <c r="P8">
        <v>1.0708379527396179</v>
      </c>
      <c r="Q8">
        <v>1.040496183206107</v>
      </c>
      <c r="R8">
        <v>1.0440666204024982</v>
      </c>
      <c r="S8">
        <v>1.0430479825517993</v>
      </c>
      <c r="T8">
        <v>1.0744111306062525</v>
      </c>
      <c r="U8">
        <v>1.0488876772082878</v>
      </c>
      <c r="V8">
        <v>1.0832305527256736</v>
      </c>
      <c r="W8">
        <v>1.0514885496183206</v>
      </c>
      <c r="X8">
        <v>1.106424110240904</v>
      </c>
      <c r="Y8">
        <v>0.53975605554673145</v>
      </c>
      <c r="Z8">
        <v>1.0938336472687618</v>
      </c>
      <c r="AA8">
        <v>2.171861521183613</v>
      </c>
      <c r="AB8">
        <v>1.069842371369089</v>
      </c>
      <c r="AC8">
        <v>1.0896585250489415</v>
      </c>
      <c r="AD8">
        <v>1.0786796660101889</v>
      </c>
      <c r="AE8">
        <v>0.54678906975646047</v>
      </c>
      <c r="AF8">
        <v>1.0917658165009196</v>
      </c>
      <c r="AG8">
        <v>1.0749173338833435</v>
      </c>
      <c r="AH8">
        <v>2.2139803707742636</v>
      </c>
      <c r="AI8">
        <v>1.0950289708452128</v>
      </c>
      <c r="AJ8">
        <v>1.0629079249336741</v>
      </c>
      <c r="AK8">
        <v>1.0603707742639041</v>
      </c>
      <c r="AL8">
        <v>0</v>
      </c>
      <c r="AM8">
        <v>2.1858615049073062</v>
      </c>
      <c r="AN8">
        <v>1.0824536532170119</v>
      </c>
      <c r="AO8">
        <v>1.1002671755725191</v>
      </c>
    </row>
    <row r="9" spans="1:41" x14ac:dyDescent="0.25">
      <c r="C9" t="s">
        <v>174</v>
      </c>
      <c r="E9">
        <f>ABS(E7-E8)</f>
        <v>0</v>
      </c>
      <c r="F9">
        <f t="shared" ref="F9:AO9" si="1">ABS(F7-F8)</f>
        <v>0</v>
      </c>
      <c r="G9">
        <f t="shared" si="1"/>
        <v>1.1102230246251565E-16</v>
      </c>
      <c r="H9">
        <f t="shared" si="1"/>
        <v>0</v>
      </c>
      <c r="J9">
        <f t="shared" si="1"/>
        <v>2.2204460492503131E-16</v>
      </c>
      <c r="K9">
        <f t="shared" si="1"/>
        <v>0</v>
      </c>
      <c r="L9">
        <f t="shared" si="1"/>
        <v>0</v>
      </c>
      <c r="M9">
        <f t="shared" si="1"/>
        <v>0</v>
      </c>
      <c r="N9">
        <f t="shared" si="1"/>
        <v>0</v>
      </c>
      <c r="O9">
        <f t="shared" si="1"/>
        <v>0</v>
      </c>
      <c r="P9">
        <f t="shared" si="1"/>
        <v>0</v>
      </c>
      <c r="Q9">
        <f t="shared" si="1"/>
        <v>2.2204460492503131E-16</v>
      </c>
      <c r="R9">
        <f t="shared" si="1"/>
        <v>0</v>
      </c>
      <c r="S9">
        <f t="shared" si="1"/>
        <v>0</v>
      </c>
      <c r="T9">
        <f t="shared" si="1"/>
        <v>2.2204460492503131E-16</v>
      </c>
      <c r="U9">
        <f t="shared" si="1"/>
        <v>0</v>
      </c>
      <c r="V9">
        <f t="shared" si="1"/>
        <v>0</v>
      </c>
      <c r="W9">
        <f t="shared" si="1"/>
        <v>0</v>
      </c>
      <c r="X9">
        <f t="shared" si="1"/>
        <v>0</v>
      </c>
      <c r="Y9">
        <f t="shared" si="1"/>
        <v>0</v>
      </c>
      <c r="Z9">
        <f t="shared" si="1"/>
        <v>0</v>
      </c>
      <c r="AA9">
        <f t="shared" si="1"/>
        <v>0</v>
      </c>
      <c r="AB9">
        <f t="shared" si="1"/>
        <v>0</v>
      </c>
      <c r="AC9">
        <f t="shared" si="1"/>
        <v>0</v>
      </c>
      <c r="AD9">
        <f t="shared" si="1"/>
        <v>2.2204460492503131E-16</v>
      </c>
      <c r="AE9">
        <f t="shared" si="1"/>
        <v>0</v>
      </c>
      <c r="AF9">
        <f t="shared" si="1"/>
        <v>0</v>
      </c>
      <c r="AG9">
        <f t="shared" si="1"/>
        <v>0</v>
      </c>
      <c r="AH9">
        <f t="shared" si="1"/>
        <v>4.4408920985006262E-16</v>
      </c>
      <c r="AI9">
        <f t="shared" si="1"/>
        <v>0</v>
      </c>
      <c r="AJ9">
        <f t="shared" si="1"/>
        <v>2.2204460492503131E-16</v>
      </c>
      <c r="AK9">
        <f t="shared" si="1"/>
        <v>0</v>
      </c>
      <c r="AL9">
        <f t="shared" si="1"/>
        <v>0</v>
      </c>
      <c r="AM9">
        <f t="shared" si="1"/>
        <v>4.4408920985006262E-16</v>
      </c>
      <c r="AN9">
        <f t="shared" si="1"/>
        <v>0</v>
      </c>
      <c r="AO9">
        <f t="shared" si="1"/>
        <v>0</v>
      </c>
    </row>
    <row r="11" spans="1:41" x14ac:dyDescent="0.25">
      <c r="E11" t="s">
        <v>175</v>
      </c>
    </row>
    <row r="12" spans="1:41" x14ac:dyDescent="0.25">
      <c r="A12" t="s">
        <v>176</v>
      </c>
      <c r="B12" t="s">
        <v>96</v>
      </c>
      <c r="C12" t="s">
        <v>177</v>
      </c>
      <c r="D12" t="s">
        <v>63</v>
      </c>
      <c r="E12" t="s">
        <v>178</v>
      </c>
      <c r="F12" t="s">
        <v>179</v>
      </c>
      <c r="G12" t="s">
        <v>180</v>
      </c>
      <c r="H12" t="s">
        <v>120</v>
      </c>
      <c r="I12" t="s">
        <v>181</v>
      </c>
      <c r="J12" t="s">
        <v>182</v>
      </c>
      <c r="K12" t="s">
        <v>101</v>
      </c>
      <c r="M12" t="s">
        <v>183</v>
      </c>
      <c r="O12" t="s">
        <v>184</v>
      </c>
    </row>
    <row r="13" spans="1:41" x14ac:dyDescent="0.25">
      <c r="A13" s="1">
        <v>44833</v>
      </c>
      <c r="B13" t="s">
        <v>112</v>
      </c>
      <c r="C13" t="s">
        <v>51</v>
      </c>
      <c r="D13" t="s">
        <v>72</v>
      </c>
      <c r="E13">
        <v>0.65259999999999996</v>
      </c>
      <c r="F13" t="s">
        <v>105</v>
      </c>
      <c r="G13">
        <v>2</v>
      </c>
      <c r="H13" t="s">
        <v>100</v>
      </c>
      <c r="I13">
        <v>387734</v>
      </c>
      <c r="J13" t="s">
        <v>114</v>
      </c>
      <c r="K13" t="s">
        <v>116</v>
      </c>
      <c r="M13">
        <v>4.9351500000000001</v>
      </c>
      <c r="O13">
        <f>M13*G13/1000</f>
        <v>9.8703000000000003E-3</v>
      </c>
    </row>
    <row r="15" spans="1:41" x14ac:dyDescent="0.25">
      <c r="E15" t="s">
        <v>2</v>
      </c>
      <c r="F15" t="s">
        <v>3</v>
      </c>
      <c r="G15" t="s">
        <v>4</v>
      </c>
      <c r="H15" t="s">
        <v>5</v>
      </c>
      <c r="I15" t="s">
        <v>6</v>
      </c>
      <c r="J15" t="s">
        <v>7</v>
      </c>
      <c r="K15" t="s">
        <v>8</v>
      </c>
      <c r="L15" t="s">
        <v>9</v>
      </c>
      <c r="M15" t="s">
        <v>10</v>
      </c>
      <c r="N15" t="s">
        <v>11</v>
      </c>
      <c r="O15" t="s">
        <v>12</v>
      </c>
      <c r="P15" t="s">
        <v>13</v>
      </c>
      <c r="Q15" t="s">
        <v>14</v>
      </c>
      <c r="R15" t="s">
        <v>15</v>
      </c>
      <c r="S15" t="s">
        <v>16</v>
      </c>
      <c r="T15" t="s">
        <v>17</v>
      </c>
      <c r="U15" t="s">
        <v>31</v>
      </c>
      <c r="V15" t="s">
        <v>32</v>
      </c>
      <c r="W15" t="s">
        <v>33</v>
      </c>
      <c r="X15" t="s">
        <v>34</v>
      </c>
      <c r="Y15" t="s">
        <v>18</v>
      </c>
      <c r="Z15" t="s">
        <v>36</v>
      </c>
      <c r="AA15" t="s">
        <v>19</v>
      </c>
      <c r="AB15" t="s">
        <v>35</v>
      </c>
      <c r="AC15" t="s">
        <v>20</v>
      </c>
      <c r="AD15" t="s">
        <v>21</v>
      </c>
      <c r="AE15" t="s">
        <v>22</v>
      </c>
      <c r="AF15" t="s">
        <v>37</v>
      </c>
      <c r="AG15" t="s">
        <v>23</v>
      </c>
      <c r="AH15" t="s">
        <v>38</v>
      </c>
      <c r="AI15" t="s">
        <v>24</v>
      </c>
      <c r="AJ15" t="s">
        <v>25</v>
      </c>
      <c r="AK15" t="s">
        <v>26</v>
      </c>
      <c r="AL15" t="s">
        <v>27</v>
      </c>
      <c r="AM15" t="s">
        <v>28</v>
      </c>
      <c r="AN15" t="s">
        <v>29</v>
      </c>
      <c r="AO15" t="s">
        <v>30</v>
      </c>
    </row>
    <row r="16" spans="1:41" x14ac:dyDescent="0.25">
      <c r="C16" t="s">
        <v>168</v>
      </c>
      <c r="D16" t="s">
        <v>185</v>
      </c>
      <c r="E16">
        <v>0</v>
      </c>
      <c r="F16">
        <v>0</v>
      </c>
      <c r="G16">
        <v>0</v>
      </c>
      <c r="H16">
        <v>1379</v>
      </c>
      <c r="J16">
        <v>1843</v>
      </c>
      <c r="K16">
        <v>0</v>
      </c>
      <c r="L16">
        <v>13999</v>
      </c>
      <c r="M16">
        <v>2335</v>
      </c>
      <c r="N16">
        <v>1903</v>
      </c>
      <c r="O16">
        <v>0</v>
      </c>
      <c r="P16">
        <v>259627</v>
      </c>
      <c r="Q16">
        <v>34579</v>
      </c>
      <c r="R16">
        <v>3563</v>
      </c>
      <c r="S16">
        <v>1707</v>
      </c>
      <c r="T16">
        <v>110710</v>
      </c>
      <c r="U16">
        <v>11389</v>
      </c>
      <c r="V16">
        <v>378282</v>
      </c>
      <c r="W16">
        <v>1947</v>
      </c>
      <c r="X16">
        <v>199381</v>
      </c>
      <c r="Y16">
        <v>1141</v>
      </c>
      <c r="Z16">
        <v>21767</v>
      </c>
      <c r="AA16">
        <v>1069</v>
      </c>
      <c r="AB16">
        <v>4585</v>
      </c>
      <c r="AC16">
        <v>0</v>
      </c>
      <c r="AD16">
        <v>0</v>
      </c>
      <c r="AE16">
        <v>2013</v>
      </c>
      <c r="AF16">
        <v>11446</v>
      </c>
      <c r="AG16">
        <v>0</v>
      </c>
      <c r="AH16">
        <v>672</v>
      </c>
      <c r="AI16">
        <v>0</v>
      </c>
      <c r="AJ16">
        <v>0</v>
      </c>
      <c r="AK16">
        <v>1960</v>
      </c>
      <c r="AL16">
        <v>0</v>
      </c>
      <c r="AM16">
        <v>955</v>
      </c>
      <c r="AN16">
        <v>3187</v>
      </c>
      <c r="AO16">
        <v>701</v>
      </c>
    </row>
    <row r="17" spans="1:41" x14ac:dyDescent="0.25">
      <c r="C17" t="s">
        <v>186</v>
      </c>
      <c r="E17">
        <f>(E16*$O$13*1.0067)/($I$13*E8)</f>
        <v>0</v>
      </c>
      <c r="F17">
        <f t="shared" ref="F17:AO17" si="2">(F16*$O$13*1.0067)/($I$13*F8)</f>
        <v>0</v>
      </c>
      <c r="G17">
        <f t="shared" si="2"/>
        <v>0</v>
      </c>
      <c r="H17">
        <f t="shared" si="2"/>
        <v>3.6238546629225697E-5</v>
      </c>
      <c r="I17" t="e">
        <f t="shared" si="2"/>
        <v>#DIV/0!</v>
      </c>
      <c r="J17">
        <f t="shared" si="2"/>
        <v>4.6771557323751761E-5</v>
      </c>
      <c r="K17">
        <f t="shared" si="2"/>
        <v>0</v>
      </c>
      <c r="L17">
        <f t="shared" si="2"/>
        <v>3.445214135223131E-4</v>
      </c>
      <c r="M17">
        <f t="shared" si="2"/>
        <v>5.8223907740186486E-5</v>
      </c>
      <c r="N17">
        <f t="shared" si="2"/>
        <v>4.6685340472222387E-5</v>
      </c>
      <c r="O17">
        <f t="shared" si="2"/>
        <v>0</v>
      </c>
      <c r="P17">
        <f t="shared" si="2"/>
        <v>6.2133044723324433E-3</v>
      </c>
      <c r="Q17">
        <f t="shared" si="2"/>
        <v>8.5166436133948646E-4</v>
      </c>
      <c r="R17">
        <f t="shared" si="2"/>
        <v>8.7454899911769526E-5</v>
      </c>
      <c r="S17">
        <f t="shared" si="2"/>
        <v>4.1939743469117033E-5</v>
      </c>
      <c r="T17">
        <f t="shared" si="2"/>
        <v>2.6406624381732045E-3</v>
      </c>
      <c r="U17">
        <f t="shared" si="2"/>
        <v>2.7826151530042887E-4</v>
      </c>
      <c r="V17">
        <f t="shared" si="2"/>
        <v>8.9493462580505796E-3</v>
      </c>
      <c r="W17">
        <f t="shared" si="2"/>
        <v>4.7452373468162387E-5</v>
      </c>
      <c r="X17">
        <f t="shared" si="2"/>
        <v>4.6180504695789697E-3</v>
      </c>
      <c r="Y17">
        <f t="shared" si="2"/>
        <v>5.4173220829542015E-5</v>
      </c>
      <c r="Z17">
        <f t="shared" si="2"/>
        <v>5.0996906780465575E-4</v>
      </c>
      <c r="AA17">
        <f t="shared" si="2"/>
        <v>1.261368874676281E-5</v>
      </c>
      <c r="AB17">
        <f t="shared" si="2"/>
        <v>1.0982876036843455E-4</v>
      </c>
      <c r="AC17">
        <f t="shared" si="2"/>
        <v>0</v>
      </c>
      <c r="AD17">
        <f t="shared" si="2"/>
        <v>0</v>
      </c>
      <c r="AE17">
        <f t="shared" si="2"/>
        <v>9.4345347055678946E-5</v>
      </c>
      <c r="AF17">
        <f t="shared" si="2"/>
        <v>2.686709959771639E-4</v>
      </c>
      <c r="AG17">
        <f t="shared" si="2"/>
        <v>0</v>
      </c>
      <c r="AH17">
        <f t="shared" si="2"/>
        <v>7.7784317055025371E-6</v>
      </c>
      <c r="AI17">
        <f t="shared" si="2"/>
        <v>0</v>
      </c>
      <c r="AJ17">
        <f t="shared" si="2"/>
        <v>0</v>
      </c>
      <c r="AK17">
        <f t="shared" si="2"/>
        <v>4.7369069977519263E-5</v>
      </c>
      <c r="AL17" t="e">
        <f t="shared" si="2"/>
        <v>#DIV/0!</v>
      </c>
      <c r="AM17">
        <f t="shared" si="2"/>
        <v>1.1196370615402772E-5</v>
      </c>
      <c r="AN17">
        <f t="shared" si="2"/>
        <v>7.5451745116413672E-5</v>
      </c>
      <c r="AO17">
        <f t="shared" si="2"/>
        <v>1.6327376114139526E-5</v>
      </c>
    </row>
    <row r="18" spans="1:41" x14ac:dyDescent="0.25">
      <c r="C18" t="s">
        <v>187</v>
      </c>
      <c r="E18">
        <v>0</v>
      </c>
      <c r="F18">
        <v>0</v>
      </c>
      <c r="G18">
        <v>0</v>
      </c>
      <c r="H18">
        <v>3.6238546629225704E-5</v>
      </c>
      <c r="J18">
        <v>4.6771557323751768E-5</v>
      </c>
      <c r="K18">
        <v>0</v>
      </c>
      <c r="L18">
        <v>3.445214135223131E-4</v>
      </c>
      <c r="M18">
        <v>5.8223907740186486E-5</v>
      </c>
      <c r="N18">
        <v>4.668534047222238E-5</v>
      </c>
      <c r="O18">
        <v>0</v>
      </c>
      <c r="P18">
        <v>6.2133044723324433E-3</v>
      </c>
      <c r="Q18">
        <v>8.5166436133948646E-4</v>
      </c>
      <c r="R18">
        <v>8.7454899911769554E-5</v>
      </c>
      <c r="S18">
        <v>4.1939743469117033E-5</v>
      </c>
      <c r="T18">
        <v>2.6406624381732041E-3</v>
      </c>
      <c r="U18">
        <v>2.7826151530042887E-4</v>
      </c>
      <c r="V18">
        <v>8.9493462580505796E-3</v>
      </c>
      <c r="W18">
        <v>4.7452373468162387E-5</v>
      </c>
      <c r="X18">
        <v>4.6180504695789706E-3</v>
      </c>
      <c r="Y18">
        <v>5.4173220829542015E-5</v>
      </c>
      <c r="Z18">
        <v>5.0996906780465575E-4</v>
      </c>
      <c r="AA18">
        <v>1.261368874676281E-5</v>
      </c>
      <c r="AB18">
        <v>1.0982876036843455E-4</v>
      </c>
      <c r="AC18">
        <v>0</v>
      </c>
      <c r="AD18">
        <v>0</v>
      </c>
      <c r="AE18">
        <v>9.4345347055678946E-5</v>
      </c>
      <c r="AF18">
        <v>2.686709959771639E-4</v>
      </c>
      <c r="AG18">
        <v>0</v>
      </c>
      <c r="AH18">
        <v>7.7784317055025371E-6</v>
      </c>
      <c r="AI18">
        <v>0</v>
      </c>
      <c r="AJ18">
        <v>0</v>
      </c>
      <c r="AK18">
        <v>4.7369069977519263E-5</v>
      </c>
      <c r="AL18">
        <v>0</v>
      </c>
      <c r="AM18">
        <v>1.1196370615402772E-5</v>
      </c>
      <c r="AN18">
        <v>7.5451745116413672E-5</v>
      </c>
      <c r="AO18">
        <v>1.6327376114139529E-5</v>
      </c>
    </row>
    <row r="19" spans="1:41" x14ac:dyDescent="0.25">
      <c r="C19" t="s">
        <v>174</v>
      </c>
      <c r="E19">
        <f>ABS(E18-E17)</f>
        <v>0</v>
      </c>
      <c r="F19">
        <f t="shared" ref="F19:AO19" si="3">ABS(F18-F17)</f>
        <v>0</v>
      </c>
      <c r="G19">
        <f t="shared" si="3"/>
        <v>0</v>
      </c>
      <c r="H19">
        <f t="shared" si="3"/>
        <v>6.7762635780344027E-21</v>
      </c>
      <c r="I19" t="e">
        <f t="shared" si="3"/>
        <v>#DIV/0!</v>
      </c>
      <c r="J19">
        <f t="shared" si="3"/>
        <v>6.7762635780344027E-21</v>
      </c>
      <c r="K19">
        <f t="shared" si="3"/>
        <v>0</v>
      </c>
      <c r="L19">
        <f t="shared" si="3"/>
        <v>0</v>
      </c>
      <c r="M19">
        <f t="shared" si="3"/>
        <v>0</v>
      </c>
      <c r="N19">
        <f t="shared" si="3"/>
        <v>6.7762635780344027E-21</v>
      </c>
      <c r="O19">
        <f t="shared" si="3"/>
        <v>0</v>
      </c>
      <c r="P19">
        <f t="shared" si="3"/>
        <v>0</v>
      </c>
      <c r="Q19">
        <f t="shared" si="3"/>
        <v>0</v>
      </c>
      <c r="R19">
        <f t="shared" si="3"/>
        <v>2.7105054312137611E-20</v>
      </c>
      <c r="S19">
        <f t="shared" si="3"/>
        <v>0</v>
      </c>
      <c r="T19">
        <f t="shared" si="3"/>
        <v>4.3368086899420177E-19</v>
      </c>
      <c r="U19">
        <f t="shared" si="3"/>
        <v>0</v>
      </c>
      <c r="V19">
        <f t="shared" si="3"/>
        <v>0</v>
      </c>
      <c r="W19">
        <f t="shared" si="3"/>
        <v>0</v>
      </c>
      <c r="X19">
        <f t="shared" si="3"/>
        <v>8.6736173798840355E-19</v>
      </c>
      <c r="Y19">
        <f t="shared" si="3"/>
        <v>0</v>
      </c>
      <c r="Z19">
        <f t="shared" si="3"/>
        <v>0</v>
      </c>
      <c r="AA19">
        <f t="shared" si="3"/>
        <v>0</v>
      </c>
      <c r="AB19">
        <f t="shared" si="3"/>
        <v>0</v>
      </c>
      <c r="AC19">
        <f t="shared" si="3"/>
        <v>0</v>
      </c>
      <c r="AD19">
        <f t="shared" si="3"/>
        <v>0</v>
      </c>
      <c r="AE19">
        <f t="shared" si="3"/>
        <v>0</v>
      </c>
      <c r="AF19">
        <f t="shared" si="3"/>
        <v>0</v>
      </c>
      <c r="AG19">
        <f t="shared" si="3"/>
        <v>0</v>
      </c>
      <c r="AH19">
        <f t="shared" si="3"/>
        <v>0</v>
      </c>
      <c r="AI19">
        <f t="shared" si="3"/>
        <v>0</v>
      </c>
      <c r="AJ19">
        <f t="shared" si="3"/>
        <v>0</v>
      </c>
      <c r="AK19">
        <f t="shared" si="3"/>
        <v>0</v>
      </c>
      <c r="AL19" t="e">
        <f t="shared" si="3"/>
        <v>#DIV/0!</v>
      </c>
      <c r="AM19">
        <f t="shared" si="3"/>
        <v>0</v>
      </c>
      <c r="AN19">
        <f t="shared" si="3"/>
        <v>0</v>
      </c>
      <c r="AO19">
        <f t="shared" si="3"/>
        <v>3.3881317890172014E-21</v>
      </c>
    </row>
    <row r="22" spans="1:41" x14ac:dyDescent="0.25">
      <c r="A22" t="s">
        <v>176</v>
      </c>
      <c r="B22" t="s">
        <v>96</v>
      </c>
      <c r="C22" t="s">
        <v>177</v>
      </c>
      <c r="D22" t="s">
        <v>63</v>
      </c>
      <c r="E22" t="s">
        <v>178</v>
      </c>
      <c r="F22" t="s">
        <v>179</v>
      </c>
      <c r="G22" t="s">
        <v>180</v>
      </c>
      <c r="H22" t="s">
        <v>120</v>
      </c>
      <c r="I22" t="s">
        <v>181</v>
      </c>
      <c r="J22" t="s">
        <v>182</v>
      </c>
      <c r="K22" t="s">
        <v>101</v>
      </c>
      <c r="M22" t="s">
        <v>183</v>
      </c>
      <c r="O22" t="s">
        <v>184</v>
      </c>
    </row>
    <row r="23" spans="1:41" x14ac:dyDescent="0.25">
      <c r="A23" s="1">
        <v>44833</v>
      </c>
      <c r="B23" t="s">
        <v>53</v>
      </c>
      <c r="C23" t="s">
        <v>51</v>
      </c>
      <c r="D23" t="s">
        <v>54</v>
      </c>
      <c r="E23">
        <v>0.20499999999999999</v>
      </c>
      <c r="F23" t="s">
        <v>105</v>
      </c>
      <c r="G23">
        <v>2</v>
      </c>
      <c r="H23" t="s">
        <v>100</v>
      </c>
      <c r="I23">
        <v>390888</v>
      </c>
      <c r="J23" t="s">
        <v>114</v>
      </c>
      <c r="K23" t="s">
        <v>116</v>
      </c>
      <c r="M23">
        <v>4.9351500000000001</v>
      </c>
      <c r="O23">
        <f>M23*G23/1000</f>
        <v>9.8703000000000003E-3</v>
      </c>
    </row>
    <row r="25" spans="1:41" x14ac:dyDescent="0.25">
      <c r="E25" t="s">
        <v>2</v>
      </c>
      <c r="F25" t="s">
        <v>3</v>
      </c>
      <c r="G25" t="s">
        <v>4</v>
      </c>
      <c r="H25" t="s">
        <v>5</v>
      </c>
      <c r="I25" t="s">
        <v>6</v>
      </c>
      <c r="J25" t="s">
        <v>7</v>
      </c>
      <c r="K25" t="s">
        <v>8</v>
      </c>
      <c r="L25" t="s">
        <v>9</v>
      </c>
      <c r="M25" t="s">
        <v>10</v>
      </c>
      <c r="N25" t="s">
        <v>11</v>
      </c>
      <c r="O25" t="s">
        <v>12</v>
      </c>
      <c r="P25" t="s">
        <v>13</v>
      </c>
      <c r="Q25" t="s">
        <v>14</v>
      </c>
      <c r="R25" t="s">
        <v>15</v>
      </c>
      <c r="S25" t="s">
        <v>16</v>
      </c>
      <c r="T25" t="s">
        <v>17</v>
      </c>
      <c r="U25" t="s">
        <v>31</v>
      </c>
      <c r="V25" t="s">
        <v>32</v>
      </c>
      <c r="W25" t="s">
        <v>33</v>
      </c>
      <c r="X25" t="s">
        <v>34</v>
      </c>
      <c r="Y25" t="s">
        <v>18</v>
      </c>
      <c r="Z25" t="s">
        <v>36</v>
      </c>
      <c r="AA25" t="s">
        <v>19</v>
      </c>
      <c r="AB25" t="s">
        <v>35</v>
      </c>
      <c r="AC25" t="s">
        <v>20</v>
      </c>
      <c r="AD25" t="s">
        <v>21</v>
      </c>
      <c r="AE25" t="s">
        <v>22</v>
      </c>
      <c r="AF25" t="s">
        <v>37</v>
      </c>
      <c r="AG25" t="s">
        <v>23</v>
      </c>
      <c r="AH25" t="s">
        <v>38</v>
      </c>
      <c r="AI25" t="s">
        <v>24</v>
      </c>
      <c r="AJ25" t="s">
        <v>25</v>
      </c>
      <c r="AK25" t="s">
        <v>26</v>
      </c>
      <c r="AL25" t="s">
        <v>27</v>
      </c>
      <c r="AM25" t="s">
        <v>28</v>
      </c>
      <c r="AN25" t="s">
        <v>29</v>
      </c>
      <c r="AO25" t="s">
        <v>30</v>
      </c>
    </row>
    <row r="26" spans="1:41" x14ac:dyDescent="0.25">
      <c r="C26" t="s">
        <v>168</v>
      </c>
      <c r="D26" t="s">
        <v>185</v>
      </c>
      <c r="E26">
        <v>37509</v>
      </c>
      <c r="F26">
        <v>28477</v>
      </c>
      <c r="G26">
        <v>16368</v>
      </c>
      <c r="H26">
        <v>33126</v>
      </c>
      <c r="J26">
        <v>42063</v>
      </c>
      <c r="K26">
        <v>1200</v>
      </c>
      <c r="L26">
        <v>173950</v>
      </c>
      <c r="M26">
        <v>23997</v>
      </c>
      <c r="N26">
        <v>25173</v>
      </c>
      <c r="O26">
        <v>6541</v>
      </c>
      <c r="P26">
        <v>552250</v>
      </c>
      <c r="Q26">
        <v>24364</v>
      </c>
      <c r="R26">
        <v>15373</v>
      </c>
      <c r="S26">
        <v>6567</v>
      </c>
      <c r="T26">
        <v>260731</v>
      </c>
      <c r="U26">
        <v>8918</v>
      </c>
      <c r="V26">
        <v>577602</v>
      </c>
      <c r="W26">
        <v>10362</v>
      </c>
      <c r="X26">
        <v>27096</v>
      </c>
      <c r="Y26">
        <v>2960</v>
      </c>
      <c r="Z26">
        <v>9060</v>
      </c>
      <c r="AA26">
        <v>4282</v>
      </c>
      <c r="AB26">
        <v>2533</v>
      </c>
      <c r="AC26">
        <v>0</v>
      </c>
      <c r="AD26">
        <v>916</v>
      </c>
      <c r="AE26">
        <v>1534</v>
      </c>
      <c r="AF26">
        <v>1553</v>
      </c>
      <c r="AG26">
        <v>0</v>
      </c>
      <c r="AH26">
        <v>2073</v>
      </c>
      <c r="AI26">
        <v>1113</v>
      </c>
      <c r="AJ26">
        <v>0</v>
      </c>
      <c r="AK26">
        <v>0</v>
      </c>
      <c r="AL26">
        <v>0</v>
      </c>
      <c r="AM26">
        <v>2094</v>
      </c>
      <c r="AN26">
        <v>2218</v>
      </c>
      <c r="AO26">
        <v>1009</v>
      </c>
    </row>
    <row r="27" spans="1:41" x14ac:dyDescent="0.25">
      <c r="C27" t="s">
        <v>186</v>
      </c>
      <c r="E27">
        <f>(E26*$O$23*1.0067)/($I$23*E$8)</f>
        <v>1.3475753788334895E-3</v>
      </c>
      <c r="F27">
        <f t="shared" ref="F27:AO27" si="4">(F26*$O$23*1.0067)/($I$23*F$8)</f>
        <v>8.7550970647265296E-4</v>
      </c>
      <c r="G27">
        <f t="shared" si="4"/>
        <v>4.628991139564799E-4</v>
      </c>
      <c r="H27">
        <f t="shared" si="4"/>
        <v>8.634894791953434E-4</v>
      </c>
      <c r="I27" t="e">
        <f t="shared" si="4"/>
        <v>#DIV/0!</v>
      </c>
      <c r="J27">
        <f t="shared" si="4"/>
        <v>1.0588593766362663E-3</v>
      </c>
      <c r="K27">
        <f t="shared" si="4"/>
        <v>2.9864767166828579E-5</v>
      </c>
      <c r="L27">
        <f t="shared" si="4"/>
        <v>4.2464419092850198E-3</v>
      </c>
      <c r="M27">
        <f t="shared" si="4"/>
        <v>5.9354406143213498E-4</v>
      </c>
      <c r="N27">
        <f t="shared" si="4"/>
        <v>6.125735848201058E-4</v>
      </c>
      <c r="O27">
        <f t="shared" si="4"/>
        <v>1.5839978103930426E-4</v>
      </c>
      <c r="P27">
        <f t="shared" si="4"/>
        <v>1.310961847928024E-2</v>
      </c>
      <c r="Q27">
        <f t="shared" si="4"/>
        <v>5.9523187902606244E-4</v>
      </c>
      <c r="R27">
        <f t="shared" si="4"/>
        <v>3.7429023721017478E-4</v>
      </c>
      <c r="S27">
        <f t="shared" si="4"/>
        <v>1.6004452148377373E-4</v>
      </c>
      <c r="T27">
        <f t="shared" si="4"/>
        <v>6.1687938181567122E-3</v>
      </c>
      <c r="U27">
        <f t="shared" si="4"/>
        <v>2.1613075386473277E-4</v>
      </c>
      <c r="V27">
        <f t="shared" si="4"/>
        <v>1.355457393772702E-2</v>
      </c>
      <c r="W27">
        <f t="shared" si="4"/>
        <v>2.5050541818609295E-4</v>
      </c>
      <c r="X27">
        <f t="shared" si="4"/>
        <v>6.2253193653122481E-4</v>
      </c>
      <c r="Y27">
        <f t="shared" si="4"/>
        <v>1.3940304848919396E-4</v>
      </c>
      <c r="Z27">
        <f t="shared" si="4"/>
        <v>2.1054988211201525E-4</v>
      </c>
      <c r="AA27">
        <f t="shared" si="4"/>
        <v>5.0117871167029778E-5</v>
      </c>
      <c r="AB27">
        <f t="shared" si="4"/>
        <v>6.0185722583034464E-5</v>
      </c>
      <c r="AC27">
        <f t="shared" si="4"/>
        <v>0</v>
      </c>
      <c r="AD27">
        <f t="shared" si="4"/>
        <v>2.1586441987420875E-5</v>
      </c>
      <c r="AE27">
        <f t="shared" si="4"/>
        <v>7.1315448622005827E-5</v>
      </c>
      <c r="AF27">
        <f t="shared" si="4"/>
        <v>3.6159302696862005E-5</v>
      </c>
      <c r="AG27">
        <f t="shared" si="4"/>
        <v>0</v>
      </c>
      <c r="AH27">
        <f t="shared" si="4"/>
        <v>2.3801461183994762E-5</v>
      </c>
      <c r="AI27">
        <f t="shared" si="4"/>
        <v>2.583733037453785E-5</v>
      </c>
      <c r="AJ27">
        <f t="shared" si="4"/>
        <v>0</v>
      </c>
      <c r="AK27">
        <f t="shared" si="4"/>
        <v>0</v>
      </c>
      <c r="AL27" t="e">
        <f t="shared" si="4"/>
        <v>#DIV/0!</v>
      </c>
      <c r="AM27">
        <f t="shared" si="4"/>
        <v>2.4351858915249753E-5</v>
      </c>
      <c r="AN27">
        <f t="shared" si="4"/>
        <v>5.2087116361247336E-5</v>
      </c>
      <c r="AO27">
        <f t="shared" si="4"/>
        <v>2.3311546880636816E-5</v>
      </c>
    </row>
    <row r="28" spans="1:41" x14ac:dyDescent="0.25">
      <c r="C28" t="s">
        <v>187</v>
      </c>
      <c r="E28">
        <v>1.3475753788334895E-3</v>
      </c>
      <c r="F28">
        <v>8.7550970647265296E-4</v>
      </c>
      <c r="G28">
        <v>4.6289911395647985E-4</v>
      </c>
      <c r="H28">
        <v>8.634894791953434E-4</v>
      </c>
      <c r="J28">
        <v>1.0588593766362663E-3</v>
      </c>
      <c r="K28">
        <v>2.9864767166828579E-5</v>
      </c>
      <c r="L28">
        <v>4.2464419092850198E-3</v>
      </c>
      <c r="M28">
        <v>5.9354406143213498E-4</v>
      </c>
      <c r="N28">
        <v>6.125735848201058E-4</v>
      </c>
      <c r="O28">
        <v>1.5839978103930426E-4</v>
      </c>
      <c r="P28">
        <v>1.310961847928024E-2</v>
      </c>
      <c r="Q28">
        <v>5.9523187902606244E-4</v>
      </c>
      <c r="R28">
        <v>3.7429023721017478E-4</v>
      </c>
      <c r="S28">
        <v>1.6004452148377373E-4</v>
      </c>
      <c r="T28">
        <v>6.1687938181567122E-3</v>
      </c>
      <c r="U28">
        <v>2.1613075386473274E-4</v>
      </c>
      <c r="V28">
        <v>1.355457393772702E-2</v>
      </c>
      <c r="W28">
        <v>2.50505418186093E-4</v>
      </c>
      <c r="X28">
        <v>6.2253193653122481E-4</v>
      </c>
      <c r="Y28">
        <v>1.3940304848919396E-4</v>
      </c>
      <c r="Z28">
        <v>2.1054988211201525E-4</v>
      </c>
      <c r="AA28">
        <v>5.0117871167029785E-5</v>
      </c>
      <c r="AB28">
        <v>6.0185722583034464E-5</v>
      </c>
      <c r="AC28">
        <v>0</v>
      </c>
      <c r="AD28">
        <v>2.1586441987420882E-5</v>
      </c>
      <c r="AE28">
        <v>7.1315448622005827E-5</v>
      </c>
      <c r="AF28">
        <v>3.6159302696862005E-5</v>
      </c>
      <c r="AG28">
        <v>0</v>
      </c>
      <c r="AH28">
        <v>2.3801461183994762E-5</v>
      </c>
      <c r="AI28">
        <v>2.5837330374537853E-5</v>
      </c>
      <c r="AJ28">
        <v>0</v>
      </c>
      <c r="AK28">
        <v>0</v>
      </c>
      <c r="AL28">
        <v>0</v>
      </c>
      <c r="AM28">
        <v>2.4351858915249753E-5</v>
      </c>
      <c r="AN28">
        <v>5.2087116361247336E-5</v>
      </c>
      <c r="AO28">
        <v>2.3311546880636816E-5</v>
      </c>
    </row>
    <row r="29" spans="1:41" x14ac:dyDescent="0.25">
      <c r="C29" t="s">
        <v>174</v>
      </c>
      <c r="E29">
        <f>ABS(E28-E27)</f>
        <v>0</v>
      </c>
      <c r="F29">
        <f t="shared" ref="F29:AO29" si="5">ABS(F28-F27)</f>
        <v>0</v>
      </c>
      <c r="G29">
        <f t="shared" si="5"/>
        <v>5.4210108624275222E-20</v>
      </c>
      <c r="H29">
        <f t="shared" si="5"/>
        <v>0</v>
      </c>
      <c r="I29" t="e">
        <f t="shared" si="5"/>
        <v>#DIV/0!</v>
      </c>
      <c r="J29">
        <f t="shared" si="5"/>
        <v>0</v>
      </c>
      <c r="K29">
        <f t="shared" si="5"/>
        <v>0</v>
      </c>
      <c r="L29">
        <f t="shared" si="5"/>
        <v>0</v>
      </c>
      <c r="M29">
        <f t="shared" si="5"/>
        <v>0</v>
      </c>
      <c r="N29">
        <f t="shared" si="5"/>
        <v>0</v>
      </c>
      <c r="O29">
        <f t="shared" si="5"/>
        <v>0</v>
      </c>
      <c r="P29">
        <f t="shared" si="5"/>
        <v>0</v>
      </c>
      <c r="Q29">
        <f t="shared" si="5"/>
        <v>0</v>
      </c>
      <c r="R29">
        <f t="shared" si="5"/>
        <v>0</v>
      </c>
      <c r="S29">
        <f t="shared" si="5"/>
        <v>0</v>
      </c>
      <c r="T29">
        <f t="shared" si="5"/>
        <v>0</v>
      </c>
      <c r="U29">
        <f t="shared" si="5"/>
        <v>2.7105054312137611E-20</v>
      </c>
      <c r="V29">
        <f t="shared" si="5"/>
        <v>0</v>
      </c>
      <c r="W29">
        <f t="shared" si="5"/>
        <v>5.4210108624275222E-20</v>
      </c>
      <c r="X29">
        <f t="shared" si="5"/>
        <v>0</v>
      </c>
      <c r="Y29">
        <f t="shared" si="5"/>
        <v>0</v>
      </c>
      <c r="Z29">
        <f t="shared" si="5"/>
        <v>0</v>
      </c>
      <c r="AA29">
        <f t="shared" si="5"/>
        <v>6.7762635780344027E-21</v>
      </c>
      <c r="AB29">
        <f t="shared" si="5"/>
        <v>0</v>
      </c>
      <c r="AC29">
        <f t="shared" si="5"/>
        <v>0</v>
      </c>
      <c r="AD29">
        <f t="shared" si="5"/>
        <v>6.7762635780344027E-21</v>
      </c>
      <c r="AE29">
        <f t="shared" si="5"/>
        <v>0</v>
      </c>
      <c r="AF29">
        <f t="shared" si="5"/>
        <v>0</v>
      </c>
      <c r="AG29">
        <f t="shared" si="5"/>
        <v>0</v>
      </c>
      <c r="AH29">
        <f t="shared" si="5"/>
        <v>0</v>
      </c>
      <c r="AI29">
        <f t="shared" si="5"/>
        <v>3.3881317890172014E-21</v>
      </c>
      <c r="AJ29">
        <f t="shared" si="5"/>
        <v>0</v>
      </c>
      <c r="AK29">
        <f t="shared" si="5"/>
        <v>0</v>
      </c>
      <c r="AL29" t="e">
        <f t="shared" si="5"/>
        <v>#DIV/0!</v>
      </c>
      <c r="AM29">
        <f t="shared" si="5"/>
        <v>0</v>
      </c>
      <c r="AN29">
        <f t="shared" si="5"/>
        <v>0</v>
      </c>
      <c r="AO29">
        <f t="shared" si="5"/>
        <v>0</v>
      </c>
    </row>
    <row r="32" spans="1:41" x14ac:dyDescent="0.25">
      <c r="A32" t="s">
        <v>176</v>
      </c>
      <c r="B32" t="s">
        <v>96</v>
      </c>
      <c r="C32" t="s">
        <v>177</v>
      </c>
      <c r="D32" t="s">
        <v>63</v>
      </c>
      <c r="E32" t="s">
        <v>178</v>
      </c>
      <c r="F32" t="s">
        <v>179</v>
      </c>
      <c r="G32" t="s">
        <v>180</v>
      </c>
      <c r="H32" t="s">
        <v>120</v>
      </c>
      <c r="I32" t="s">
        <v>181</v>
      </c>
      <c r="J32" t="s">
        <v>182</v>
      </c>
      <c r="K32" t="s">
        <v>101</v>
      </c>
      <c r="M32" t="s">
        <v>183</v>
      </c>
      <c r="O32" t="s">
        <v>184</v>
      </c>
    </row>
    <row r="33" spans="1:41" x14ac:dyDescent="0.25">
      <c r="A33" s="1">
        <v>44840</v>
      </c>
      <c r="B33" t="s">
        <v>119</v>
      </c>
      <c r="C33" t="s">
        <v>57</v>
      </c>
      <c r="D33" t="s">
        <v>72</v>
      </c>
      <c r="E33">
        <v>0.2238</v>
      </c>
      <c r="F33" t="s">
        <v>105</v>
      </c>
      <c r="G33">
        <v>2</v>
      </c>
      <c r="H33" t="s">
        <v>100</v>
      </c>
      <c r="I33">
        <v>307744</v>
      </c>
      <c r="J33" t="s">
        <v>113</v>
      </c>
      <c r="K33" t="s">
        <v>117</v>
      </c>
      <c r="M33">
        <v>4.9351500000000001</v>
      </c>
      <c r="O33">
        <f>M33*G33/1000</f>
        <v>9.8703000000000003E-3</v>
      </c>
    </row>
    <row r="35" spans="1:41" x14ac:dyDescent="0.25">
      <c r="E35" t="s">
        <v>2</v>
      </c>
      <c r="F35" t="s">
        <v>3</v>
      </c>
      <c r="G35" t="s">
        <v>4</v>
      </c>
      <c r="H35" t="s">
        <v>5</v>
      </c>
      <c r="I35" t="s">
        <v>6</v>
      </c>
      <c r="J35" t="s">
        <v>7</v>
      </c>
      <c r="K35" t="s">
        <v>8</v>
      </c>
      <c r="L35" t="s">
        <v>9</v>
      </c>
      <c r="M35" t="s">
        <v>10</v>
      </c>
      <c r="N35" t="s">
        <v>11</v>
      </c>
      <c r="O35" t="s">
        <v>12</v>
      </c>
      <c r="P35" t="s">
        <v>13</v>
      </c>
      <c r="Q35" t="s">
        <v>14</v>
      </c>
      <c r="R35" t="s">
        <v>15</v>
      </c>
      <c r="S35" t="s">
        <v>16</v>
      </c>
      <c r="T35" t="s">
        <v>17</v>
      </c>
      <c r="U35" t="s">
        <v>31</v>
      </c>
      <c r="V35" t="s">
        <v>32</v>
      </c>
      <c r="W35" t="s">
        <v>33</v>
      </c>
      <c r="X35" t="s">
        <v>34</v>
      </c>
      <c r="Y35" t="s">
        <v>18</v>
      </c>
      <c r="Z35" t="s">
        <v>36</v>
      </c>
      <c r="AA35" t="s">
        <v>19</v>
      </c>
      <c r="AB35" t="s">
        <v>35</v>
      </c>
      <c r="AC35" t="s">
        <v>20</v>
      </c>
      <c r="AD35" t="s">
        <v>21</v>
      </c>
      <c r="AE35" t="s">
        <v>22</v>
      </c>
      <c r="AF35" t="s">
        <v>37</v>
      </c>
      <c r="AG35" t="s">
        <v>23</v>
      </c>
      <c r="AH35" t="s">
        <v>38</v>
      </c>
      <c r="AI35" t="s">
        <v>24</v>
      </c>
      <c r="AJ35" t="s">
        <v>25</v>
      </c>
      <c r="AK35" t="s">
        <v>26</v>
      </c>
      <c r="AL35" t="s">
        <v>27</v>
      </c>
      <c r="AM35" t="s">
        <v>28</v>
      </c>
      <c r="AN35" t="s">
        <v>29</v>
      </c>
      <c r="AO35" t="s">
        <v>30</v>
      </c>
    </row>
    <row r="36" spans="1:41" x14ac:dyDescent="0.25">
      <c r="C36" t="s">
        <v>168</v>
      </c>
      <c r="D36" t="s">
        <v>185</v>
      </c>
      <c r="E36">
        <v>0</v>
      </c>
      <c r="F36">
        <v>0</v>
      </c>
      <c r="G36">
        <v>0</v>
      </c>
      <c r="H36">
        <v>160</v>
      </c>
      <c r="J36">
        <v>389</v>
      </c>
      <c r="K36">
        <v>0</v>
      </c>
      <c r="L36">
        <v>4797</v>
      </c>
      <c r="M36">
        <v>1357</v>
      </c>
      <c r="N36">
        <v>701</v>
      </c>
      <c r="O36">
        <v>0</v>
      </c>
      <c r="P36">
        <v>152632</v>
      </c>
      <c r="Q36">
        <v>34454</v>
      </c>
      <c r="R36">
        <v>673</v>
      </c>
      <c r="S36">
        <v>0</v>
      </c>
      <c r="T36">
        <v>42789</v>
      </c>
      <c r="U36">
        <v>0</v>
      </c>
      <c r="V36">
        <v>242077</v>
      </c>
      <c r="W36">
        <v>0</v>
      </c>
      <c r="X36">
        <v>130100</v>
      </c>
      <c r="Y36">
        <v>0</v>
      </c>
      <c r="Z36">
        <v>9098</v>
      </c>
      <c r="AA36">
        <v>0</v>
      </c>
      <c r="AB36">
        <v>1459</v>
      </c>
      <c r="AC36">
        <v>0</v>
      </c>
      <c r="AD36">
        <v>0</v>
      </c>
      <c r="AE36">
        <v>956</v>
      </c>
      <c r="AF36">
        <v>2431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</row>
    <row r="37" spans="1:41" x14ac:dyDescent="0.25">
      <c r="C37" t="s">
        <v>186</v>
      </c>
      <c r="E37">
        <f>(E36*$O$33*1.0067)/($I$33*E$8)</f>
        <v>0</v>
      </c>
      <c r="F37">
        <f t="shared" ref="F37:AO37" si="6">(F36*$O$33*1.0067)/($I$33*F$8)</f>
        <v>0</v>
      </c>
      <c r="G37">
        <f t="shared" si="6"/>
        <v>0</v>
      </c>
      <c r="H37">
        <f t="shared" si="6"/>
        <v>5.2974977304195944E-6</v>
      </c>
      <c r="I37" t="e">
        <f t="shared" si="6"/>
        <v>#DIV/0!</v>
      </c>
      <c r="J37">
        <f t="shared" si="6"/>
        <v>1.2437995284976847E-5</v>
      </c>
      <c r="K37">
        <f t="shared" si="6"/>
        <v>0</v>
      </c>
      <c r="L37">
        <f t="shared" si="6"/>
        <v>1.4874186290780123E-4</v>
      </c>
      <c r="M37">
        <f t="shared" si="6"/>
        <v>4.2632284356967004E-5</v>
      </c>
      <c r="N37">
        <f t="shared" si="6"/>
        <v>2.1667262819395768E-5</v>
      </c>
      <c r="O37">
        <f t="shared" si="6"/>
        <v>0</v>
      </c>
      <c r="P37">
        <f t="shared" si="6"/>
        <v>4.6021701058061642E-3</v>
      </c>
      <c r="Q37">
        <f t="shared" si="6"/>
        <v>1.0691533106279045E-3</v>
      </c>
      <c r="R37">
        <f t="shared" si="6"/>
        <v>2.0812664339830604E-5</v>
      </c>
      <c r="S37">
        <f t="shared" si="6"/>
        <v>0</v>
      </c>
      <c r="T37">
        <f t="shared" si="6"/>
        <v>1.285885991804159E-3</v>
      </c>
      <c r="U37">
        <f t="shared" si="6"/>
        <v>0</v>
      </c>
      <c r="V37">
        <f t="shared" si="6"/>
        <v>7.2156166975829421E-3</v>
      </c>
      <c r="W37">
        <f t="shared" si="6"/>
        <v>0</v>
      </c>
      <c r="X37">
        <f t="shared" si="6"/>
        <v>3.7966144185397378E-3</v>
      </c>
      <c r="Y37">
        <f t="shared" si="6"/>
        <v>0</v>
      </c>
      <c r="Z37">
        <f t="shared" si="6"/>
        <v>2.6855638427571908E-4</v>
      </c>
      <c r="AA37">
        <f t="shared" si="6"/>
        <v>0</v>
      </c>
      <c r="AB37">
        <f t="shared" si="6"/>
        <v>4.4032802244419165E-5</v>
      </c>
      <c r="AC37">
        <f t="shared" si="6"/>
        <v>0</v>
      </c>
      <c r="AD37">
        <f t="shared" si="6"/>
        <v>0</v>
      </c>
      <c r="AE37">
        <f t="shared" si="6"/>
        <v>5.6451943076521687E-5</v>
      </c>
      <c r="AF37">
        <f t="shared" si="6"/>
        <v>7.1894603630250954E-5</v>
      </c>
      <c r="AG37">
        <f t="shared" si="6"/>
        <v>0</v>
      </c>
      <c r="AH37">
        <f t="shared" si="6"/>
        <v>0</v>
      </c>
      <c r="AI37">
        <f t="shared" si="6"/>
        <v>0</v>
      </c>
      <c r="AJ37">
        <f t="shared" si="6"/>
        <v>0</v>
      </c>
      <c r="AK37">
        <f t="shared" si="6"/>
        <v>0</v>
      </c>
      <c r="AL37" t="e">
        <f t="shared" si="6"/>
        <v>#DIV/0!</v>
      </c>
      <c r="AM37">
        <f t="shared" si="6"/>
        <v>0</v>
      </c>
      <c r="AN37">
        <f t="shared" si="6"/>
        <v>0</v>
      </c>
      <c r="AO37">
        <f t="shared" si="6"/>
        <v>0</v>
      </c>
    </row>
    <row r="38" spans="1:41" x14ac:dyDescent="0.25">
      <c r="C38" t="s">
        <v>187</v>
      </c>
      <c r="E38">
        <v>0</v>
      </c>
      <c r="F38">
        <v>0</v>
      </c>
      <c r="G38">
        <v>0</v>
      </c>
      <c r="H38">
        <v>5.2974977304195944E-6</v>
      </c>
      <c r="J38">
        <v>1.2437995284976849E-5</v>
      </c>
      <c r="K38">
        <v>0</v>
      </c>
      <c r="L38">
        <v>1.4874186290780123E-4</v>
      </c>
      <c r="M38">
        <v>4.2632284356967004E-5</v>
      </c>
      <c r="N38">
        <v>2.1667262819395771E-5</v>
      </c>
      <c r="O38">
        <v>0</v>
      </c>
      <c r="P38">
        <v>4.6021701058061642E-3</v>
      </c>
      <c r="Q38">
        <v>1.0691533106279045E-3</v>
      </c>
      <c r="R38">
        <v>2.0812664339830604E-5</v>
      </c>
      <c r="S38">
        <v>0</v>
      </c>
      <c r="T38">
        <v>1.285885991804159E-3</v>
      </c>
      <c r="U38">
        <v>0</v>
      </c>
      <c r="V38">
        <v>7.2156166975829448E-3</v>
      </c>
      <c r="W38">
        <v>0</v>
      </c>
      <c r="X38">
        <v>3.7966144185397378E-3</v>
      </c>
      <c r="Y38">
        <v>0</v>
      </c>
      <c r="Z38">
        <v>2.6855638427571908E-4</v>
      </c>
      <c r="AA38">
        <v>0</v>
      </c>
      <c r="AB38">
        <v>4.4032802244419165E-5</v>
      </c>
      <c r="AC38">
        <v>0</v>
      </c>
      <c r="AD38">
        <v>0</v>
      </c>
      <c r="AE38">
        <v>5.6451943076521693E-5</v>
      </c>
      <c r="AF38">
        <v>7.1894603630250954E-5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</row>
    <row r="39" spans="1:41" x14ac:dyDescent="0.25">
      <c r="C39" t="s">
        <v>174</v>
      </c>
      <c r="E39">
        <f>ABS(E38-E37)</f>
        <v>0</v>
      </c>
      <c r="F39">
        <f t="shared" ref="F39:AO39" si="7">ABS(F38-F37)</f>
        <v>0</v>
      </c>
      <c r="G39">
        <f t="shared" si="7"/>
        <v>0</v>
      </c>
      <c r="H39">
        <f t="shared" si="7"/>
        <v>0</v>
      </c>
      <c r="I39" t="e">
        <f t="shared" si="7"/>
        <v>#DIV/0!</v>
      </c>
      <c r="J39">
        <f t="shared" si="7"/>
        <v>1.6940658945086007E-21</v>
      </c>
      <c r="K39">
        <f t="shared" si="7"/>
        <v>0</v>
      </c>
      <c r="L39">
        <f t="shared" si="7"/>
        <v>0</v>
      </c>
      <c r="M39">
        <f t="shared" si="7"/>
        <v>0</v>
      </c>
      <c r="N39">
        <f t="shared" si="7"/>
        <v>3.3881317890172014E-21</v>
      </c>
      <c r="O39">
        <f t="shared" si="7"/>
        <v>0</v>
      </c>
      <c r="P39">
        <f t="shared" si="7"/>
        <v>0</v>
      </c>
      <c r="Q39">
        <f t="shared" si="7"/>
        <v>0</v>
      </c>
      <c r="R39">
        <f t="shared" si="7"/>
        <v>0</v>
      </c>
      <c r="S39">
        <f t="shared" si="7"/>
        <v>0</v>
      </c>
      <c r="T39">
        <f t="shared" si="7"/>
        <v>0</v>
      </c>
      <c r="U39">
        <f t="shared" si="7"/>
        <v>0</v>
      </c>
      <c r="V39">
        <f t="shared" si="7"/>
        <v>2.6020852139652106E-18</v>
      </c>
      <c r="W39">
        <f t="shared" si="7"/>
        <v>0</v>
      </c>
      <c r="X39">
        <f t="shared" si="7"/>
        <v>0</v>
      </c>
      <c r="Y39">
        <f t="shared" si="7"/>
        <v>0</v>
      </c>
      <c r="Z39">
        <f t="shared" si="7"/>
        <v>0</v>
      </c>
      <c r="AA39">
        <f t="shared" si="7"/>
        <v>0</v>
      </c>
      <c r="AB39">
        <f t="shared" si="7"/>
        <v>0</v>
      </c>
      <c r="AC39">
        <f t="shared" si="7"/>
        <v>0</v>
      </c>
      <c r="AD39">
        <f t="shared" si="7"/>
        <v>0</v>
      </c>
      <c r="AE39">
        <f t="shared" si="7"/>
        <v>6.7762635780344027E-21</v>
      </c>
      <c r="AF39">
        <f t="shared" si="7"/>
        <v>0</v>
      </c>
      <c r="AG39">
        <f t="shared" si="7"/>
        <v>0</v>
      </c>
      <c r="AH39">
        <f t="shared" si="7"/>
        <v>0</v>
      </c>
      <c r="AI39">
        <f t="shared" si="7"/>
        <v>0</v>
      </c>
      <c r="AJ39">
        <f t="shared" si="7"/>
        <v>0</v>
      </c>
      <c r="AK39">
        <f t="shared" si="7"/>
        <v>0</v>
      </c>
      <c r="AL39" t="e">
        <f t="shared" si="7"/>
        <v>#DIV/0!</v>
      </c>
      <c r="AM39">
        <f t="shared" si="7"/>
        <v>0</v>
      </c>
      <c r="AN39">
        <f t="shared" si="7"/>
        <v>0</v>
      </c>
      <c r="AO39">
        <f t="shared" si="7"/>
        <v>0</v>
      </c>
    </row>
    <row r="42" spans="1:41" x14ac:dyDescent="0.25">
      <c r="E42" t="s">
        <v>188</v>
      </c>
    </row>
    <row r="44" spans="1:41" x14ac:dyDescent="0.25">
      <c r="E44" t="s">
        <v>2</v>
      </c>
      <c r="F44" t="s">
        <v>3</v>
      </c>
      <c r="G44" t="s">
        <v>4</v>
      </c>
      <c r="H44" t="s">
        <v>5</v>
      </c>
      <c r="I44" t="s">
        <v>6</v>
      </c>
      <c r="J44" t="s">
        <v>7</v>
      </c>
      <c r="K44" t="s">
        <v>8</v>
      </c>
      <c r="L44" t="s">
        <v>9</v>
      </c>
      <c r="M44" t="s">
        <v>10</v>
      </c>
      <c r="N44" t="s">
        <v>11</v>
      </c>
      <c r="O44" t="s">
        <v>12</v>
      </c>
      <c r="P44" t="s">
        <v>13</v>
      </c>
      <c r="Q44" t="s">
        <v>14</v>
      </c>
      <c r="R44" t="s">
        <v>15</v>
      </c>
      <c r="S44" t="s">
        <v>16</v>
      </c>
      <c r="T44" t="s">
        <v>17</v>
      </c>
      <c r="U44" t="s">
        <v>31</v>
      </c>
      <c r="V44" t="s">
        <v>32</v>
      </c>
      <c r="W44" t="s">
        <v>33</v>
      </c>
      <c r="X44" t="s">
        <v>34</v>
      </c>
      <c r="Y44" t="s">
        <v>18</v>
      </c>
      <c r="Z44" t="s">
        <v>36</v>
      </c>
      <c r="AA44" t="s">
        <v>19</v>
      </c>
      <c r="AB44" t="s">
        <v>35</v>
      </c>
      <c r="AC44" t="s">
        <v>20</v>
      </c>
      <c r="AD44" t="s">
        <v>21</v>
      </c>
      <c r="AE44" t="s">
        <v>22</v>
      </c>
      <c r="AF44" t="s">
        <v>37</v>
      </c>
      <c r="AG44" t="s">
        <v>23</v>
      </c>
      <c r="AH44" t="s">
        <v>38</v>
      </c>
      <c r="AI44" t="s">
        <v>24</v>
      </c>
      <c r="AJ44" t="s">
        <v>25</v>
      </c>
      <c r="AK44" t="s">
        <v>26</v>
      </c>
      <c r="AL44" t="s">
        <v>27</v>
      </c>
      <c r="AM44" t="s">
        <v>28</v>
      </c>
      <c r="AN44" t="s">
        <v>29</v>
      </c>
      <c r="AO44" t="s">
        <v>30</v>
      </c>
    </row>
    <row r="45" spans="1:41" x14ac:dyDescent="0.25">
      <c r="D45" t="s">
        <v>189</v>
      </c>
      <c r="E45">
        <v>0.98680000000000001</v>
      </c>
      <c r="F45">
        <v>0.98970000000000002</v>
      </c>
      <c r="G45">
        <v>0.99150000000000005</v>
      </c>
      <c r="H45">
        <v>0.99280000000000002</v>
      </c>
      <c r="I45">
        <v>0.99329999999999996</v>
      </c>
      <c r="J45">
        <v>0.99370000000000003</v>
      </c>
      <c r="K45">
        <v>0.99409999999999998</v>
      </c>
      <c r="L45">
        <v>0.99450000000000005</v>
      </c>
      <c r="M45">
        <v>0.99439999999999995</v>
      </c>
      <c r="N45">
        <v>0.99480000000000002</v>
      </c>
      <c r="O45">
        <v>0.99470000000000003</v>
      </c>
      <c r="P45">
        <v>0.995</v>
      </c>
      <c r="Q45">
        <v>0.995</v>
      </c>
      <c r="R45">
        <v>0.99529999999999996</v>
      </c>
      <c r="S45">
        <v>0.99519999999999997</v>
      </c>
      <c r="T45">
        <v>0.99550000000000005</v>
      </c>
      <c r="U45">
        <v>0.99550000000000005</v>
      </c>
      <c r="V45">
        <v>0.99539999999999995</v>
      </c>
      <c r="W45">
        <v>0.99539999999999995</v>
      </c>
      <c r="X45">
        <v>0.99539999999999995</v>
      </c>
      <c r="Y45">
        <v>0.99580000000000002</v>
      </c>
      <c r="Z45">
        <v>0.99590000000000001</v>
      </c>
      <c r="AA45">
        <v>0.99580000000000002</v>
      </c>
      <c r="AB45">
        <v>0.99590000000000001</v>
      </c>
      <c r="AC45">
        <v>0.99580000000000002</v>
      </c>
      <c r="AD45">
        <v>0.99580000000000002</v>
      </c>
      <c r="AE45">
        <v>0.99609999999999999</v>
      </c>
      <c r="AF45">
        <v>0.99609999999999999</v>
      </c>
      <c r="AG45">
        <v>0.99609999999999999</v>
      </c>
      <c r="AH45">
        <v>0.99619999999999997</v>
      </c>
      <c r="AI45">
        <v>0.99639999999999995</v>
      </c>
      <c r="AJ45">
        <v>0.99619999999999997</v>
      </c>
      <c r="AK45">
        <v>0.99609999999999999</v>
      </c>
      <c r="AL45">
        <v>0.99650000000000005</v>
      </c>
      <c r="AM45">
        <v>0.99609999999999999</v>
      </c>
      <c r="AN45">
        <v>0.99650000000000005</v>
      </c>
      <c r="AO45">
        <v>0.99650000000000005</v>
      </c>
    </row>
    <row r="47" spans="1:41" x14ac:dyDescent="0.25">
      <c r="A47" t="s">
        <v>176</v>
      </c>
      <c r="B47" t="s">
        <v>96</v>
      </c>
      <c r="C47" t="s">
        <v>177</v>
      </c>
      <c r="D47" t="s">
        <v>63</v>
      </c>
      <c r="E47" t="s">
        <v>178</v>
      </c>
      <c r="F47" t="s">
        <v>179</v>
      </c>
      <c r="G47" t="s">
        <v>180</v>
      </c>
      <c r="H47" t="s">
        <v>120</v>
      </c>
      <c r="I47" t="s">
        <v>181</v>
      </c>
      <c r="J47" t="s">
        <v>182</v>
      </c>
      <c r="K47" t="s">
        <v>101</v>
      </c>
      <c r="M47" t="s">
        <v>183</v>
      </c>
      <c r="O47" t="s">
        <v>184</v>
      </c>
    </row>
    <row r="48" spans="1:41" x14ac:dyDescent="0.25">
      <c r="A48" s="1">
        <v>44833</v>
      </c>
      <c r="B48" t="s">
        <v>112</v>
      </c>
      <c r="C48" t="s">
        <v>51</v>
      </c>
      <c r="D48" t="s">
        <v>72</v>
      </c>
      <c r="E48">
        <v>0.65259999999999996</v>
      </c>
      <c r="F48" t="s">
        <v>105</v>
      </c>
      <c r="G48">
        <v>2</v>
      </c>
      <c r="H48" t="s">
        <v>100</v>
      </c>
      <c r="I48">
        <v>387734</v>
      </c>
      <c r="J48" t="s">
        <v>114</v>
      </c>
      <c r="K48" t="s">
        <v>116</v>
      </c>
      <c r="M48">
        <v>4.9351500000000001</v>
      </c>
      <c r="O48">
        <f>M48*G48/1000</f>
        <v>9.8703000000000003E-3</v>
      </c>
    </row>
    <row r="49" spans="1:43" x14ac:dyDescent="0.25">
      <c r="AP49" t="s">
        <v>190</v>
      </c>
    </row>
    <row r="50" spans="1:43" x14ac:dyDescent="0.25">
      <c r="C50" t="s">
        <v>191</v>
      </c>
      <c r="E50">
        <f>E18*E$45</f>
        <v>0</v>
      </c>
      <c r="F50">
        <f t="shared" ref="F50:AO50" si="8">F18*F$45</f>
        <v>0</v>
      </c>
      <c r="G50">
        <f t="shared" si="8"/>
        <v>0</v>
      </c>
      <c r="H50">
        <f t="shared" si="8"/>
        <v>3.5977629093495278E-5</v>
      </c>
      <c r="I50">
        <f t="shared" si="8"/>
        <v>0</v>
      </c>
      <c r="J50">
        <f t="shared" si="8"/>
        <v>4.6476896512612133E-5</v>
      </c>
      <c r="K50">
        <f t="shared" si="8"/>
        <v>0</v>
      </c>
      <c r="L50">
        <f t="shared" si="8"/>
        <v>3.4262654574794039E-4</v>
      </c>
      <c r="M50">
        <f t="shared" si="8"/>
        <v>5.7897853856841438E-5</v>
      </c>
      <c r="N50">
        <f t="shared" si="8"/>
        <v>4.6442576701766826E-5</v>
      </c>
      <c r="O50">
        <f t="shared" si="8"/>
        <v>0</v>
      </c>
      <c r="P50">
        <f t="shared" si="8"/>
        <v>6.182237949970781E-3</v>
      </c>
      <c r="Q50">
        <f t="shared" si="8"/>
        <v>8.4740603953278903E-4</v>
      </c>
      <c r="R50">
        <f t="shared" si="8"/>
        <v>8.7043861882184234E-5</v>
      </c>
      <c r="S50">
        <f t="shared" si="8"/>
        <v>4.1738432700465267E-5</v>
      </c>
      <c r="T50">
        <f t="shared" si="8"/>
        <v>2.6287794572014246E-3</v>
      </c>
      <c r="U50">
        <f t="shared" si="8"/>
        <v>2.7700933848157696E-4</v>
      </c>
      <c r="V50">
        <f t="shared" si="8"/>
        <v>8.9081792652635459E-3</v>
      </c>
      <c r="W50">
        <f t="shared" si="8"/>
        <v>4.7234092550208839E-5</v>
      </c>
      <c r="X50">
        <f t="shared" si="8"/>
        <v>4.5968074374189071E-3</v>
      </c>
      <c r="Y50">
        <f t="shared" si="8"/>
        <v>5.3945693302057941E-5</v>
      </c>
      <c r="Z50">
        <f t="shared" si="8"/>
        <v>5.0787819462665672E-4</v>
      </c>
      <c r="AA50">
        <f t="shared" si="8"/>
        <v>1.2560711254026406E-5</v>
      </c>
      <c r="AB50">
        <f t="shared" si="8"/>
        <v>1.0937846245092397E-4</v>
      </c>
      <c r="AC50">
        <f t="shared" si="8"/>
        <v>0</v>
      </c>
      <c r="AD50">
        <f t="shared" si="8"/>
        <v>0</v>
      </c>
      <c r="AE50">
        <f t="shared" si="8"/>
        <v>9.39774002021618E-5</v>
      </c>
      <c r="AF50">
        <f t="shared" si="8"/>
        <v>2.6762317909285294E-4</v>
      </c>
      <c r="AG50">
        <f t="shared" si="8"/>
        <v>0</v>
      </c>
      <c r="AH50">
        <f t="shared" si="8"/>
        <v>7.7488736650216274E-6</v>
      </c>
      <c r="AI50">
        <f t="shared" si="8"/>
        <v>0</v>
      </c>
      <c r="AJ50">
        <f t="shared" si="8"/>
        <v>0</v>
      </c>
      <c r="AK50">
        <f t="shared" si="8"/>
        <v>4.7184330604606938E-5</v>
      </c>
      <c r="AL50">
        <f t="shared" si="8"/>
        <v>0</v>
      </c>
      <c r="AM50">
        <f t="shared" si="8"/>
        <v>1.11527047700027E-5</v>
      </c>
      <c r="AN50">
        <f t="shared" si="8"/>
        <v>7.518766400850623E-5</v>
      </c>
      <c r="AO50">
        <f t="shared" si="8"/>
        <v>1.6270230297740041E-5</v>
      </c>
      <c r="AP50" t="s">
        <v>192</v>
      </c>
      <c r="AQ50">
        <f>SUM(E50:AO50)*100/E48</f>
        <v>3.8842728809667637</v>
      </c>
    </row>
    <row r="51" spans="1:43" x14ac:dyDescent="0.25">
      <c r="C51" t="s">
        <v>193</v>
      </c>
      <c r="E51">
        <v>0</v>
      </c>
      <c r="F51">
        <v>0</v>
      </c>
      <c r="G51">
        <v>0</v>
      </c>
      <c r="H51">
        <v>3.5977629093495278E-5</v>
      </c>
      <c r="J51">
        <v>4.6476896512612133E-5</v>
      </c>
      <c r="K51">
        <v>0</v>
      </c>
      <c r="L51">
        <v>3.4262654574794039E-4</v>
      </c>
      <c r="M51">
        <v>5.7897853856841438E-5</v>
      </c>
      <c r="N51">
        <v>4.6442576701766826E-5</v>
      </c>
      <c r="O51">
        <v>0</v>
      </c>
      <c r="P51">
        <v>6.182237949970781E-3</v>
      </c>
      <c r="Q51">
        <v>8.4740603953278903E-4</v>
      </c>
      <c r="R51">
        <v>8.7043861882184234E-5</v>
      </c>
      <c r="S51">
        <v>4.1738432700465267E-5</v>
      </c>
      <c r="T51">
        <v>2.6287794572014246E-3</v>
      </c>
      <c r="U51">
        <v>2.7700933848157696E-4</v>
      </c>
      <c r="V51">
        <v>8.9081792652635459E-3</v>
      </c>
      <c r="W51">
        <v>4.7234092550208839E-5</v>
      </c>
      <c r="X51">
        <v>4.5968074374189071E-3</v>
      </c>
      <c r="Y51">
        <v>5.3945693302057941E-5</v>
      </c>
      <c r="Z51">
        <v>5.0787819462665672E-4</v>
      </c>
      <c r="AA51">
        <v>1.2560711254026406E-5</v>
      </c>
      <c r="AB51">
        <v>1.0937846245092397E-4</v>
      </c>
      <c r="AC51">
        <v>0</v>
      </c>
      <c r="AD51">
        <v>0</v>
      </c>
      <c r="AE51">
        <v>9.39774002021618E-5</v>
      </c>
      <c r="AF51">
        <v>2.6762317909285294E-4</v>
      </c>
      <c r="AG51">
        <v>0</v>
      </c>
      <c r="AH51">
        <v>7.7488736650216274E-6</v>
      </c>
      <c r="AI51">
        <v>0</v>
      </c>
      <c r="AJ51">
        <v>0</v>
      </c>
      <c r="AK51">
        <v>4.7184330604606938E-5</v>
      </c>
      <c r="AL51">
        <v>0</v>
      </c>
      <c r="AM51">
        <v>1.11527047700027E-5</v>
      </c>
      <c r="AN51">
        <v>7.518766400850623E-5</v>
      </c>
      <c r="AO51">
        <v>1.6270230297740041E-5</v>
      </c>
      <c r="AP51" t="s">
        <v>194</v>
      </c>
      <c r="AQ51">
        <v>3.8842728809667637</v>
      </c>
    </row>
    <row r="52" spans="1:43" x14ac:dyDescent="0.25">
      <c r="C52" t="s">
        <v>174</v>
      </c>
      <c r="E52">
        <f>ABS(E51-E50)</f>
        <v>0</v>
      </c>
      <c r="F52">
        <f t="shared" ref="F52:AO52" si="9">ABS(F51-F50)</f>
        <v>0</v>
      </c>
      <c r="G52">
        <f t="shared" si="9"/>
        <v>0</v>
      </c>
      <c r="H52">
        <f t="shared" si="9"/>
        <v>0</v>
      </c>
      <c r="I52">
        <f t="shared" si="9"/>
        <v>0</v>
      </c>
      <c r="J52">
        <f t="shared" si="9"/>
        <v>0</v>
      </c>
      <c r="K52">
        <f t="shared" si="9"/>
        <v>0</v>
      </c>
      <c r="L52">
        <f t="shared" si="9"/>
        <v>0</v>
      </c>
      <c r="M52">
        <f t="shared" si="9"/>
        <v>0</v>
      </c>
      <c r="N52">
        <f t="shared" si="9"/>
        <v>0</v>
      </c>
      <c r="O52">
        <f t="shared" si="9"/>
        <v>0</v>
      </c>
      <c r="P52">
        <f t="shared" si="9"/>
        <v>0</v>
      </c>
      <c r="Q52">
        <f t="shared" si="9"/>
        <v>0</v>
      </c>
      <c r="R52">
        <f t="shared" si="9"/>
        <v>0</v>
      </c>
      <c r="S52">
        <f t="shared" si="9"/>
        <v>0</v>
      </c>
      <c r="T52">
        <f t="shared" si="9"/>
        <v>0</v>
      </c>
      <c r="U52">
        <f t="shared" si="9"/>
        <v>0</v>
      </c>
      <c r="V52">
        <f t="shared" si="9"/>
        <v>0</v>
      </c>
      <c r="W52">
        <f t="shared" si="9"/>
        <v>0</v>
      </c>
      <c r="X52">
        <f t="shared" si="9"/>
        <v>0</v>
      </c>
      <c r="Y52">
        <f t="shared" si="9"/>
        <v>0</v>
      </c>
      <c r="Z52">
        <f t="shared" si="9"/>
        <v>0</v>
      </c>
      <c r="AA52">
        <f t="shared" si="9"/>
        <v>0</v>
      </c>
      <c r="AB52">
        <f t="shared" si="9"/>
        <v>0</v>
      </c>
      <c r="AC52">
        <f t="shared" si="9"/>
        <v>0</v>
      </c>
      <c r="AD52">
        <f t="shared" si="9"/>
        <v>0</v>
      </c>
      <c r="AE52">
        <f t="shared" si="9"/>
        <v>0</v>
      </c>
      <c r="AF52">
        <f t="shared" si="9"/>
        <v>0</v>
      </c>
      <c r="AG52">
        <f t="shared" si="9"/>
        <v>0</v>
      </c>
      <c r="AH52">
        <f t="shared" si="9"/>
        <v>0</v>
      </c>
      <c r="AI52">
        <f t="shared" si="9"/>
        <v>0</v>
      </c>
      <c r="AJ52">
        <f t="shared" si="9"/>
        <v>0</v>
      </c>
      <c r="AK52">
        <f t="shared" si="9"/>
        <v>0</v>
      </c>
      <c r="AL52">
        <f t="shared" si="9"/>
        <v>0</v>
      </c>
      <c r="AM52">
        <f t="shared" si="9"/>
        <v>0</v>
      </c>
      <c r="AN52">
        <f t="shared" si="9"/>
        <v>0</v>
      </c>
      <c r="AO52">
        <f t="shared" si="9"/>
        <v>0</v>
      </c>
      <c r="AP52" t="s">
        <v>174</v>
      </c>
      <c r="AQ52">
        <f>ABS(AQ50-AQ51)</f>
        <v>0</v>
      </c>
    </row>
    <row r="54" spans="1:43" x14ac:dyDescent="0.25">
      <c r="A54" t="s">
        <v>176</v>
      </c>
      <c r="B54" t="s">
        <v>96</v>
      </c>
      <c r="C54" t="s">
        <v>177</v>
      </c>
      <c r="D54" t="s">
        <v>63</v>
      </c>
      <c r="E54" t="s">
        <v>178</v>
      </c>
      <c r="F54" t="s">
        <v>179</v>
      </c>
      <c r="G54" t="s">
        <v>180</v>
      </c>
      <c r="H54" t="s">
        <v>120</v>
      </c>
      <c r="I54" t="s">
        <v>181</v>
      </c>
      <c r="J54" t="s">
        <v>182</v>
      </c>
      <c r="K54" t="s">
        <v>101</v>
      </c>
      <c r="M54" t="s">
        <v>183</v>
      </c>
      <c r="O54" t="s">
        <v>184</v>
      </c>
    </row>
    <row r="55" spans="1:43" x14ac:dyDescent="0.25">
      <c r="A55" s="1">
        <v>44833</v>
      </c>
      <c r="B55" t="s">
        <v>53</v>
      </c>
      <c r="C55" t="s">
        <v>51</v>
      </c>
      <c r="D55" t="s">
        <v>54</v>
      </c>
      <c r="E55">
        <v>0.20499999999999999</v>
      </c>
      <c r="F55" t="s">
        <v>105</v>
      </c>
      <c r="G55">
        <v>2</v>
      </c>
      <c r="H55" t="s">
        <v>100</v>
      </c>
      <c r="I55">
        <v>390888</v>
      </c>
      <c r="J55" t="s">
        <v>114</v>
      </c>
      <c r="K55" t="s">
        <v>116</v>
      </c>
      <c r="M55">
        <v>4.9351500000000001</v>
      </c>
      <c r="O55">
        <f>M55*G55/1000</f>
        <v>9.8703000000000003E-3</v>
      </c>
    </row>
    <row r="56" spans="1:43" x14ac:dyDescent="0.25">
      <c r="AP56" t="s">
        <v>190</v>
      </c>
    </row>
    <row r="57" spans="1:43" x14ac:dyDescent="0.25">
      <c r="C57" t="s">
        <v>191</v>
      </c>
      <c r="E57">
        <f>E28*E$45</f>
        <v>1.3297873838328874E-3</v>
      </c>
      <c r="F57">
        <f t="shared" ref="F57:AO57" si="10">F28*F$45</f>
        <v>8.6649195649598468E-4</v>
      </c>
      <c r="G57">
        <f t="shared" si="10"/>
        <v>4.5896447148784981E-4</v>
      </c>
      <c r="H57">
        <f t="shared" si="10"/>
        <v>8.5727235494513694E-4</v>
      </c>
      <c r="I57">
        <f t="shared" si="10"/>
        <v>0</v>
      </c>
      <c r="J57">
        <f t="shared" si="10"/>
        <v>1.052188562563458E-3</v>
      </c>
      <c r="K57">
        <f t="shared" si="10"/>
        <v>2.9688565040544289E-5</v>
      </c>
      <c r="L57">
        <f t="shared" si="10"/>
        <v>4.2230864787839526E-3</v>
      </c>
      <c r="M57">
        <f t="shared" si="10"/>
        <v>5.9022021468811497E-4</v>
      </c>
      <c r="N57">
        <f t="shared" si="10"/>
        <v>6.0938820217904129E-4</v>
      </c>
      <c r="O57">
        <f t="shared" si="10"/>
        <v>1.5756026219979595E-4</v>
      </c>
      <c r="P57">
        <f t="shared" si="10"/>
        <v>1.3044070386883839E-2</v>
      </c>
      <c r="Q57">
        <f t="shared" si="10"/>
        <v>5.9225571963093207E-4</v>
      </c>
      <c r="R57">
        <f t="shared" si="10"/>
        <v>3.7253107309528693E-4</v>
      </c>
      <c r="S57">
        <f t="shared" si="10"/>
        <v>1.592763077806516E-4</v>
      </c>
      <c r="T57">
        <f t="shared" si="10"/>
        <v>6.1410342459750069E-3</v>
      </c>
      <c r="U57">
        <f t="shared" si="10"/>
        <v>2.1515816547234147E-4</v>
      </c>
      <c r="V57">
        <f t="shared" si="10"/>
        <v>1.3492222897613475E-2</v>
      </c>
      <c r="W57">
        <f t="shared" si="10"/>
        <v>2.4935309326243695E-4</v>
      </c>
      <c r="X57">
        <f t="shared" si="10"/>
        <v>6.196682896231811E-4</v>
      </c>
      <c r="Y57">
        <f t="shared" si="10"/>
        <v>1.3881755568553934E-4</v>
      </c>
      <c r="Z57">
        <f t="shared" si="10"/>
        <v>2.09686627595356E-4</v>
      </c>
      <c r="AA57">
        <f t="shared" si="10"/>
        <v>4.9907376108128259E-5</v>
      </c>
      <c r="AB57">
        <f t="shared" si="10"/>
        <v>5.9938961120444023E-5</v>
      </c>
      <c r="AC57">
        <f t="shared" si="10"/>
        <v>0</v>
      </c>
      <c r="AD57">
        <f t="shared" si="10"/>
        <v>2.1495778931073715E-5</v>
      </c>
      <c r="AE57">
        <f t="shared" si="10"/>
        <v>7.1037318372380005E-5</v>
      </c>
      <c r="AF57">
        <f t="shared" si="10"/>
        <v>3.6018281416344241E-5</v>
      </c>
      <c r="AG57">
        <f t="shared" si="10"/>
        <v>0</v>
      </c>
      <c r="AH57">
        <f t="shared" si="10"/>
        <v>2.3711015631495583E-5</v>
      </c>
      <c r="AI57">
        <f t="shared" si="10"/>
        <v>2.5744315985189514E-5</v>
      </c>
      <c r="AJ57">
        <f t="shared" si="10"/>
        <v>0</v>
      </c>
      <c r="AK57">
        <f t="shared" si="10"/>
        <v>0</v>
      </c>
      <c r="AL57">
        <f t="shared" si="10"/>
        <v>0</v>
      </c>
      <c r="AM57">
        <f t="shared" si="10"/>
        <v>2.4256886665480278E-5</v>
      </c>
      <c r="AN57">
        <f t="shared" si="10"/>
        <v>5.1904811453982976E-5</v>
      </c>
      <c r="AO57">
        <f t="shared" si="10"/>
        <v>2.322995646655459E-5</v>
      </c>
      <c r="AP57" t="s">
        <v>192</v>
      </c>
      <c r="AQ57">
        <f>SUM(E57:AO57)*100/E55</f>
        <v>22.339496349749215</v>
      </c>
    </row>
    <row r="58" spans="1:43" x14ac:dyDescent="0.25">
      <c r="C58" t="s">
        <v>193</v>
      </c>
      <c r="E58">
        <v>1.3297873838328874E-3</v>
      </c>
      <c r="F58">
        <v>8.6649195649598468E-4</v>
      </c>
      <c r="G58">
        <v>4.5896447148784981E-4</v>
      </c>
      <c r="H58">
        <v>8.5727235494513694E-4</v>
      </c>
      <c r="J58">
        <v>1.052188562563458E-3</v>
      </c>
      <c r="K58">
        <v>2.9688565040544289E-5</v>
      </c>
      <c r="L58">
        <v>4.2230864787839526E-3</v>
      </c>
      <c r="M58">
        <v>5.9022021468811497E-4</v>
      </c>
      <c r="N58">
        <v>6.0938820217904129E-4</v>
      </c>
      <c r="O58">
        <v>1.5756026219979595E-4</v>
      </c>
      <c r="P58">
        <v>1.3044070386883839E-2</v>
      </c>
      <c r="Q58">
        <v>5.9225571963093207E-4</v>
      </c>
      <c r="R58">
        <v>3.7253107309528693E-4</v>
      </c>
      <c r="S58">
        <v>1.592763077806516E-4</v>
      </c>
      <c r="T58">
        <v>6.1410342459750069E-3</v>
      </c>
      <c r="U58">
        <v>2.1515816547234147E-4</v>
      </c>
      <c r="V58">
        <v>1.3492222897613475E-2</v>
      </c>
      <c r="W58">
        <v>2.4935309326243695E-4</v>
      </c>
      <c r="X58">
        <v>6.196682896231811E-4</v>
      </c>
      <c r="Y58">
        <v>1.3881755568553934E-4</v>
      </c>
      <c r="Z58">
        <v>2.09686627595356E-4</v>
      </c>
      <c r="AA58">
        <v>4.9907376108128259E-5</v>
      </c>
      <c r="AB58">
        <v>5.9938961120444023E-5</v>
      </c>
      <c r="AC58">
        <v>0</v>
      </c>
      <c r="AD58">
        <v>2.1495778931073715E-5</v>
      </c>
      <c r="AE58">
        <v>7.1037318372380005E-5</v>
      </c>
      <c r="AF58">
        <v>3.6018281416344241E-5</v>
      </c>
      <c r="AG58">
        <v>0</v>
      </c>
      <c r="AH58">
        <v>2.3711015631495583E-5</v>
      </c>
      <c r="AI58">
        <v>2.5744315985189514E-5</v>
      </c>
      <c r="AJ58">
        <v>0</v>
      </c>
      <c r="AK58">
        <v>0</v>
      </c>
      <c r="AL58">
        <v>0</v>
      </c>
      <c r="AM58">
        <v>2.4256886665480278E-5</v>
      </c>
      <c r="AN58">
        <v>5.1904811453982976E-5</v>
      </c>
      <c r="AO58">
        <v>2.322995646655459E-5</v>
      </c>
      <c r="AP58" t="s">
        <v>194</v>
      </c>
      <c r="AQ58">
        <v>22.339496349749215</v>
      </c>
    </row>
    <row r="59" spans="1:43" x14ac:dyDescent="0.25">
      <c r="C59" t="s">
        <v>174</v>
      </c>
      <c r="E59">
        <f>ABS(E58-E57)</f>
        <v>0</v>
      </c>
      <c r="F59">
        <f t="shared" ref="F59:AO59" si="11">ABS(F58-F57)</f>
        <v>0</v>
      </c>
      <c r="G59">
        <f t="shared" si="11"/>
        <v>0</v>
      </c>
      <c r="H59">
        <f t="shared" si="11"/>
        <v>0</v>
      </c>
      <c r="I59">
        <f t="shared" si="11"/>
        <v>0</v>
      </c>
      <c r="J59">
        <f t="shared" si="11"/>
        <v>0</v>
      </c>
      <c r="K59">
        <f t="shared" si="11"/>
        <v>0</v>
      </c>
      <c r="L59">
        <f t="shared" si="11"/>
        <v>0</v>
      </c>
      <c r="M59">
        <f t="shared" si="11"/>
        <v>0</v>
      </c>
      <c r="N59">
        <f t="shared" si="11"/>
        <v>0</v>
      </c>
      <c r="O59">
        <f t="shared" si="11"/>
        <v>0</v>
      </c>
      <c r="P59">
        <f t="shared" si="11"/>
        <v>0</v>
      </c>
      <c r="Q59">
        <f t="shared" si="11"/>
        <v>0</v>
      </c>
      <c r="R59">
        <f t="shared" si="11"/>
        <v>0</v>
      </c>
      <c r="S59">
        <f t="shared" si="11"/>
        <v>0</v>
      </c>
      <c r="T59">
        <f t="shared" si="11"/>
        <v>0</v>
      </c>
      <c r="U59">
        <f t="shared" si="11"/>
        <v>0</v>
      </c>
      <c r="V59">
        <f t="shared" si="11"/>
        <v>0</v>
      </c>
      <c r="W59">
        <f t="shared" si="11"/>
        <v>0</v>
      </c>
      <c r="X59">
        <f t="shared" si="11"/>
        <v>0</v>
      </c>
      <c r="Y59">
        <f t="shared" si="11"/>
        <v>0</v>
      </c>
      <c r="Z59">
        <f t="shared" si="11"/>
        <v>0</v>
      </c>
      <c r="AA59">
        <f t="shared" si="11"/>
        <v>0</v>
      </c>
      <c r="AB59">
        <f t="shared" si="11"/>
        <v>0</v>
      </c>
      <c r="AC59">
        <f t="shared" si="11"/>
        <v>0</v>
      </c>
      <c r="AD59">
        <f t="shared" si="11"/>
        <v>0</v>
      </c>
      <c r="AE59">
        <f t="shared" si="11"/>
        <v>0</v>
      </c>
      <c r="AF59">
        <f t="shared" si="11"/>
        <v>0</v>
      </c>
      <c r="AG59">
        <f t="shared" si="11"/>
        <v>0</v>
      </c>
      <c r="AH59">
        <f t="shared" si="11"/>
        <v>0</v>
      </c>
      <c r="AI59">
        <f t="shared" si="11"/>
        <v>0</v>
      </c>
      <c r="AJ59">
        <f t="shared" si="11"/>
        <v>0</v>
      </c>
      <c r="AK59">
        <f t="shared" si="11"/>
        <v>0</v>
      </c>
      <c r="AL59">
        <f t="shared" si="11"/>
        <v>0</v>
      </c>
      <c r="AM59">
        <f t="shared" si="11"/>
        <v>0</v>
      </c>
      <c r="AN59">
        <f t="shared" si="11"/>
        <v>0</v>
      </c>
      <c r="AO59">
        <f t="shared" si="11"/>
        <v>0</v>
      </c>
      <c r="AP59" t="s">
        <v>174</v>
      </c>
      <c r="AQ59">
        <f>ABS(AQ57-AQ58)</f>
        <v>0</v>
      </c>
    </row>
    <row r="61" spans="1:43" x14ac:dyDescent="0.25">
      <c r="A61" t="s">
        <v>176</v>
      </c>
      <c r="B61" t="s">
        <v>96</v>
      </c>
      <c r="C61" t="s">
        <v>177</v>
      </c>
      <c r="D61" t="s">
        <v>63</v>
      </c>
      <c r="E61" t="s">
        <v>178</v>
      </c>
      <c r="F61" t="s">
        <v>179</v>
      </c>
      <c r="G61" t="s">
        <v>180</v>
      </c>
      <c r="H61" t="s">
        <v>120</v>
      </c>
      <c r="I61" t="s">
        <v>181</v>
      </c>
      <c r="J61" t="s">
        <v>182</v>
      </c>
      <c r="K61" t="s">
        <v>101</v>
      </c>
      <c r="M61" t="s">
        <v>183</v>
      </c>
      <c r="O61" t="s">
        <v>184</v>
      </c>
    </row>
    <row r="62" spans="1:43" x14ac:dyDescent="0.25">
      <c r="A62" s="1">
        <v>44840</v>
      </c>
      <c r="B62" t="s">
        <v>119</v>
      </c>
      <c r="C62" t="s">
        <v>57</v>
      </c>
      <c r="D62" t="s">
        <v>72</v>
      </c>
      <c r="E62">
        <v>0.2238</v>
      </c>
      <c r="F62" t="s">
        <v>105</v>
      </c>
      <c r="G62">
        <v>2</v>
      </c>
      <c r="H62" t="s">
        <v>100</v>
      </c>
      <c r="I62">
        <v>307744</v>
      </c>
      <c r="J62" t="s">
        <v>113</v>
      </c>
      <c r="K62" t="s">
        <v>117</v>
      </c>
      <c r="M62">
        <v>4.9351500000000001</v>
      </c>
      <c r="O62">
        <f>M62*G62/1000</f>
        <v>9.8703000000000003E-3</v>
      </c>
    </row>
    <row r="63" spans="1:43" x14ac:dyDescent="0.25">
      <c r="AP63" t="s">
        <v>190</v>
      </c>
    </row>
    <row r="64" spans="1:43" x14ac:dyDescent="0.25">
      <c r="C64" t="s">
        <v>191</v>
      </c>
      <c r="E64">
        <f>E38*E$45</f>
        <v>0</v>
      </c>
      <c r="F64">
        <f t="shared" ref="F64:AO64" si="12">F38*F$45</f>
        <v>0</v>
      </c>
      <c r="G64">
        <f t="shared" si="12"/>
        <v>0</v>
      </c>
      <c r="H64">
        <f t="shared" si="12"/>
        <v>5.2593557467605731E-6</v>
      </c>
      <c r="I64">
        <f t="shared" si="12"/>
        <v>0</v>
      </c>
      <c r="J64">
        <f t="shared" si="12"/>
        <v>1.2359635914681495E-5</v>
      </c>
      <c r="K64">
        <f t="shared" si="12"/>
        <v>0</v>
      </c>
      <c r="L64">
        <f t="shared" si="12"/>
        <v>1.4792378266180833E-4</v>
      </c>
      <c r="M64">
        <f t="shared" si="12"/>
        <v>4.2393543564567989E-5</v>
      </c>
      <c r="N64">
        <f t="shared" si="12"/>
        <v>2.1554593052734912E-5</v>
      </c>
      <c r="O64">
        <f t="shared" si="12"/>
        <v>0</v>
      </c>
      <c r="P64">
        <f t="shared" si="12"/>
        <v>4.5791592552771338E-3</v>
      </c>
      <c r="Q64">
        <f t="shared" si="12"/>
        <v>1.063807544074765E-3</v>
      </c>
      <c r="R64">
        <f t="shared" si="12"/>
        <v>2.0714844817433399E-5</v>
      </c>
      <c r="S64">
        <f t="shared" si="12"/>
        <v>0</v>
      </c>
      <c r="T64">
        <f t="shared" si="12"/>
        <v>1.2800995048410403E-3</v>
      </c>
      <c r="U64">
        <f t="shared" si="12"/>
        <v>0</v>
      </c>
      <c r="V64">
        <f t="shared" si="12"/>
        <v>7.1824248607740629E-3</v>
      </c>
      <c r="W64">
        <f t="shared" si="12"/>
        <v>0</v>
      </c>
      <c r="X64">
        <f t="shared" si="12"/>
        <v>3.779149992214455E-3</v>
      </c>
      <c r="Y64">
        <f t="shared" si="12"/>
        <v>0</v>
      </c>
      <c r="Z64">
        <f t="shared" si="12"/>
        <v>2.6745530310018866E-4</v>
      </c>
      <c r="AA64">
        <f t="shared" si="12"/>
        <v>0</v>
      </c>
      <c r="AB64">
        <f t="shared" si="12"/>
        <v>4.3852267755217046E-5</v>
      </c>
      <c r="AC64">
        <f t="shared" si="12"/>
        <v>0</v>
      </c>
      <c r="AD64">
        <f t="shared" si="12"/>
        <v>0</v>
      </c>
      <c r="AE64">
        <f t="shared" si="12"/>
        <v>5.6231780498523258E-5</v>
      </c>
      <c r="AF64">
        <f t="shared" si="12"/>
        <v>7.1614214676092979E-5</v>
      </c>
      <c r="AG64">
        <f t="shared" si="12"/>
        <v>0</v>
      </c>
      <c r="AH64">
        <f t="shared" si="12"/>
        <v>0</v>
      </c>
      <c r="AI64">
        <f t="shared" si="12"/>
        <v>0</v>
      </c>
      <c r="AJ64">
        <f t="shared" si="12"/>
        <v>0</v>
      </c>
      <c r="AK64">
        <f t="shared" si="12"/>
        <v>0</v>
      </c>
      <c r="AL64">
        <f t="shared" si="12"/>
        <v>0</v>
      </c>
      <c r="AM64">
        <f t="shared" si="12"/>
        <v>0</v>
      </c>
      <c r="AN64">
        <f t="shared" si="12"/>
        <v>0</v>
      </c>
      <c r="AO64">
        <f t="shared" si="12"/>
        <v>0</v>
      </c>
      <c r="AP64" t="s">
        <v>192</v>
      </c>
      <c r="AQ64">
        <f>SUM(E64:AO64)*100/E62</f>
        <v>8.2993746554823353</v>
      </c>
    </row>
    <row r="65" spans="1:43" x14ac:dyDescent="0.25">
      <c r="C65" t="s">
        <v>193</v>
      </c>
      <c r="E65">
        <v>0</v>
      </c>
      <c r="F65">
        <v>0</v>
      </c>
      <c r="G65">
        <v>0</v>
      </c>
      <c r="H65">
        <v>5.2593557467605731E-6</v>
      </c>
      <c r="J65">
        <v>1.2359635914681495E-5</v>
      </c>
      <c r="K65">
        <v>0</v>
      </c>
      <c r="L65">
        <v>1.4792378266180833E-4</v>
      </c>
      <c r="M65">
        <v>4.2393543564567989E-5</v>
      </c>
      <c r="N65">
        <v>2.1554593052734912E-5</v>
      </c>
      <c r="O65">
        <v>0</v>
      </c>
      <c r="P65">
        <v>4.5791592552771338E-3</v>
      </c>
      <c r="Q65">
        <v>1.063807544074765E-3</v>
      </c>
      <c r="R65">
        <v>2.0714844817433399E-5</v>
      </c>
      <c r="S65">
        <v>0</v>
      </c>
      <c r="T65">
        <v>1.2800995048410403E-3</v>
      </c>
      <c r="U65">
        <v>0</v>
      </c>
      <c r="V65">
        <v>7.1824248607740629E-3</v>
      </c>
      <c r="W65">
        <v>0</v>
      </c>
      <c r="X65">
        <v>3.779149992214455E-3</v>
      </c>
      <c r="Y65">
        <v>0</v>
      </c>
      <c r="Z65">
        <v>2.6745530310018866E-4</v>
      </c>
      <c r="AA65">
        <v>0</v>
      </c>
      <c r="AB65">
        <v>4.3852267755217046E-5</v>
      </c>
      <c r="AC65">
        <v>0</v>
      </c>
      <c r="AD65">
        <v>0</v>
      </c>
      <c r="AE65">
        <v>5.6231780498523258E-5</v>
      </c>
      <c r="AF65">
        <v>7.1614214676092979E-5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 t="s">
        <v>194</v>
      </c>
      <c r="AQ65">
        <v>8.2993746554823353</v>
      </c>
    </row>
    <row r="66" spans="1:43" x14ac:dyDescent="0.25">
      <c r="C66" t="s">
        <v>174</v>
      </c>
      <c r="E66">
        <f>ABS(E65-E64)</f>
        <v>0</v>
      </c>
      <c r="F66">
        <f t="shared" ref="F66:AO66" si="13">ABS(F65-F64)</f>
        <v>0</v>
      </c>
      <c r="G66">
        <f t="shared" si="13"/>
        <v>0</v>
      </c>
      <c r="H66">
        <f t="shared" si="13"/>
        <v>0</v>
      </c>
      <c r="I66">
        <f t="shared" si="13"/>
        <v>0</v>
      </c>
      <c r="J66">
        <f t="shared" si="13"/>
        <v>0</v>
      </c>
      <c r="K66">
        <f t="shared" si="13"/>
        <v>0</v>
      </c>
      <c r="L66">
        <f t="shared" si="13"/>
        <v>0</v>
      </c>
      <c r="M66">
        <f t="shared" si="13"/>
        <v>0</v>
      </c>
      <c r="N66">
        <f t="shared" si="13"/>
        <v>0</v>
      </c>
      <c r="O66">
        <f t="shared" si="13"/>
        <v>0</v>
      </c>
      <c r="P66">
        <f t="shared" si="13"/>
        <v>0</v>
      </c>
      <c r="Q66">
        <f t="shared" si="13"/>
        <v>0</v>
      </c>
      <c r="R66">
        <f t="shared" si="13"/>
        <v>0</v>
      </c>
      <c r="S66">
        <f t="shared" si="13"/>
        <v>0</v>
      </c>
      <c r="T66">
        <f t="shared" si="13"/>
        <v>0</v>
      </c>
      <c r="U66">
        <f t="shared" si="13"/>
        <v>0</v>
      </c>
      <c r="V66">
        <f t="shared" si="13"/>
        <v>0</v>
      </c>
      <c r="W66">
        <f t="shared" si="13"/>
        <v>0</v>
      </c>
      <c r="X66">
        <f t="shared" si="13"/>
        <v>0</v>
      </c>
      <c r="Y66">
        <f t="shared" si="13"/>
        <v>0</v>
      </c>
      <c r="Z66">
        <f t="shared" si="13"/>
        <v>0</v>
      </c>
      <c r="AA66">
        <f t="shared" si="13"/>
        <v>0</v>
      </c>
      <c r="AB66">
        <f t="shared" si="13"/>
        <v>0</v>
      </c>
      <c r="AC66">
        <f t="shared" si="13"/>
        <v>0</v>
      </c>
      <c r="AD66">
        <f t="shared" si="13"/>
        <v>0</v>
      </c>
      <c r="AE66">
        <f t="shared" si="13"/>
        <v>0</v>
      </c>
      <c r="AF66">
        <f t="shared" si="13"/>
        <v>0</v>
      </c>
      <c r="AG66">
        <f t="shared" si="13"/>
        <v>0</v>
      </c>
      <c r="AH66">
        <f t="shared" si="13"/>
        <v>0</v>
      </c>
      <c r="AI66">
        <f t="shared" si="13"/>
        <v>0</v>
      </c>
      <c r="AJ66">
        <f t="shared" si="13"/>
        <v>0</v>
      </c>
      <c r="AK66">
        <f t="shared" si="13"/>
        <v>0</v>
      </c>
      <c r="AL66">
        <f t="shared" si="13"/>
        <v>0</v>
      </c>
      <c r="AM66">
        <f t="shared" si="13"/>
        <v>0</v>
      </c>
      <c r="AN66">
        <f t="shared" si="13"/>
        <v>0</v>
      </c>
      <c r="AO66">
        <f t="shared" si="13"/>
        <v>0</v>
      </c>
      <c r="AP66" t="s">
        <v>174</v>
      </c>
      <c r="AQ66">
        <f>ABS(AQ64-AQ65)</f>
        <v>0</v>
      </c>
    </row>
    <row r="69" spans="1:43" x14ac:dyDescent="0.25">
      <c r="E69" t="s">
        <v>195</v>
      </c>
    </row>
    <row r="71" spans="1:43" x14ac:dyDescent="0.25">
      <c r="E71" t="s">
        <v>2</v>
      </c>
      <c r="F71" t="s">
        <v>3</v>
      </c>
      <c r="G71" t="s">
        <v>4</v>
      </c>
      <c r="H71" t="s">
        <v>5</v>
      </c>
      <c r="I71" t="s">
        <v>6</v>
      </c>
      <c r="J71" t="s">
        <v>7</v>
      </c>
      <c r="K71" t="s">
        <v>8</v>
      </c>
      <c r="L71" t="s">
        <v>9</v>
      </c>
      <c r="M71" t="s">
        <v>10</v>
      </c>
      <c r="N71" t="s">
        <v>11</v>
      </c>
      <c r="O71" t="s">
        <v>12</v>
      </c>
      <c r="P71" t="s">
        <v>13</v>
      </c>
      <c r="Q71" t="s">
        <v>14</v>
      </c>
      <c r="R71" t="s">
        <v>15</v>
      </c>
      <c r="S71" t="s">
        <v>16</v>
      </c>
      <c r="T71" t="s">
        <v>17</v>
      </c>
      <c r="U71" t="s">
        <v>31</v>
      </c>
      <c r="V71" t="s">
        <v>32</v>
      </c>
      <c r="W71" t="s">
        <v>33</v>
      </c>
      <c r="X71" t="s">
        <v>34</v>
      </c>
      <c r="Y71" t="s">
        <v>18</v>
      </c>
      <c r="Z71" t="s">
        <v>36</v>
      </c>
      <c r="AA71" t="s">
        <v>19</v>
      </c>
      <c r="AB71" t="s">
        <v>35</v>
      </c>
      <c r="AC71" t="s">
        <v>20</v>
      </c>
      <c r="AD71" t="s">
        <v>21</v>
      </c>
      <c r="AE71" t="s">
        <v>22</v>
      </c>
      <c r="AF71" t="s">
        <v>37</v>
      </c>
      <c r="AG71" t="s">
        <v>23</v>
      </c>
      <c r="AH71" t="s">
        <v>38</v>
      </c>
      <c r="AI71" t="s">
        <v>24</v>
      </c>
      <c r="AJ71" t="s">
        <v>25</v>
      </c>
      <c r="AK71" t="s">
        <v>26</v>
      </c>
      <c r="AL71" t="s">
        <v>27</v>
      </c>
      <c r="AM71" t="s">
        <v>28</v>
      </c>
      <c r="AN71" t="s">
        <v>29</v>
      </c>
      <c r="AO71" t="s">
        <v>30</v>
      </c>
    </row>
    <row r="72" spans="1:43" x14ac:dyDescent="0.25">
      <c r="D72" t="s">
        <v>196</v>
      </c>
      <c r="E72">
        <v>0.86270000000000002</v>
      </c>
      <c r="F72">
        <v>0.89229999999999998</v>
      </c>
      <c r="G72">
        <v>0.91139999999999999</v>
      </c>
      <c r="H72">
        <v>0.92469999999999997</v>
      </c>
      <c r="I72">
        <v>0.93</v>
      </c>
      <c r="J72">
        <v>0.93459999999999999</v>
      </c>
      <c r="K72">
        <v>0.93859999999999999</v>
      </c>
      <c r="L72">
        <v>0.94210000000000005</v>
      </c>
      <c r="M72">
        <v>0.94169999999999998</v>
      </c>
      <c r="N72">
        <v>0.94530000000000003</v>
      </c>
      <c r="O72">
        <v>0.94489999999999996</v>
      </c>
      <c r="P72">
        <v>0.94810000000000005</v>
      </c>
      <c r="Q72">
        <v>0.94769999999999999</v>
      </c>
      <c r="R72">
        <v>0.95069999999999999</v>
      </c>
      <c r="S72">
        <v>0.95030000000000003</v>
      </c>
      <c r="T72">
        <v>0.95299999999999996</v>
      </c>
      <c r="U72">
        <v>0.95269999999999999</v>
      </c>
      <c r="V72">
        <v>0.95240000000000002</v>
      </c>
      <c r="W72">
        <v>0.95199999999999996</v>
      </c>
      <c r="X72">
        <v>0.95269999999999999</v>
      </c>
      <c r="Y72">
        <v>0.95699999999999996</v>
      </c>
      <c r="Z72">
        <v>0.95679999999999998</v>
      </c>
      <c r="AA72">
        <v>0.95650000000000002</v>
      </c>
      <c r="AB72">
        <v>0.95620000000000005</v>
      </c>
      <c r="AC72">
        <v>0.95599999999999996</v>
      </c>
      <c r="AD72">
        <v>0.95569999999999999</v>
      </c>
      <c r="AE72">
        <v>0.95879999999999999</v>
      </c>
      <c r="AF72">
        <v>0.96040000000000003</v>
      </c>
      <c r="AG72">
        <v>0.96020000000000005</v>
      </c>
      <c r="AH72">
        <v>0.96</v>
      </c>
      <c r="AI72">
        <v>0.95979999999999999</v>
      </c>
      <c r="AJ72">
        <v>0.95950000000000002</v>
      </c>
      <c r="AK72">
        <v>0.95930000000000004</v>
      </c>
      <c r="AL72">
        <v>0.95899999999999996</v>
      </c>
      <c r="AM72">
        <v>0.96199999999999997</v>
      </c>
      <c r="AN72">
        <v>0.99629999999999996</v>
      </c>
      <c r="AO72">
        <v>0.96319999999999995</v>
      </c>
    </row>
    <row r="74" spans="1:43" x14ac:dyDescent="0.25">
      <c r="A74" t="s">
        <v>176</v>
      </c>
      <c r="B74" t="s">
        <v>96</v>
      </c>
      <c r="C74" t="s">
        <v>177</v>
      </c>
      <c r="D74" t="s">
        <v>63</v>
      </c>
      <c r="E74" t="s">
        <v>178</v>
      </c>
      <c r="F74" t="s">
        <v>179</v>
      </c>
      <c r="G74" t="s">
        <v>180</v>
      </c>
      <c r="H74" t="s">
        <v>120</v>
      </c>
      <c r="I74" t="s">
        <v>181</v>
      </c>
      <c r="J74" t="s">
        <v>182</v>
      </c>
      <c r="K74" t="s">
        <v>101</v>
      </c>
      <c r="M74" t="s">
        <v>183</v>
      </c>
      <c r="O74" t="s">
        <v>184</v>
      </c>
    </row>
    <row r="75" spans="1:43" x14ac:dyDescent="0.25">
      <c r="A75" s="1">
        <v>44833</v>
      </c>
      <c r="B75" t="s">
        <v>112</v>
      </c>
      <c r="C75" t="s">
        <v>51</v>
      </c>
      <c r="D75" t="s">
        <v>72</v>
      </c>
      <c r="E75">
        <v>0.65259999999999996</v>
      </c>
      <c r="F75" t="s">
        <v>105</v>
      </c>
      <c r="G75">
        <v>2</v>
      </c>
      <c r="H75" t="s">
        <v>100</v>
      </c>
      <c r="I75">
        <v>387734</v>
      </c>
      <c r="J75" t="s">
        <v>114</v>
      </c>
      <c r="K75" t="s">
        <v>116</v>
      </c>
      <c r="M75">
        <v>4.9351500000000001</v>
      </c>
      <c r="O75">
        <f>M75*G75/1000</f>
        <v>9.8703000000000003E-3</v>
      </c>
    </row>
    <row r="76" spans="1:43" x14ac:dyDescent="0.25">
      <c r="AP76" t="s">
        <v>197</v>
      </c>
    </row>
    <row r="77" spans="1:43" x14ac:dyDescent="0.25">
      <c r="C77" t="s">
        <v>191</v>
      </c>
      <c r="E77">
        <f>E18*E$72</f>
        <v>0</v>
      </c>
      <c r="F77">
        <f t="shared" ref="F77:AO77" si="14">F18*F$72</f>
        <v>0</v>
      </c>
      <c r="G77">
        <f t="shared" si="14"/>
        <v>0</v>
      </c>
      <c r="H77">
        <f t="shared" si="14"/>
        <v>3.3509784068045008E-5</v>
      </c>
      <c r="I77">
        <f t="shared" si="14"/>
        <v>0</v>
      </c>
      <c r="J77">
        <f t="shared" si="14"/>
        <v>4.3712697474778404E-5</v>
      </c>
      <c r="K77">
        <f t="shared" si="14"/>
        <v>0</v>
      </c>
      <c r="L77">
        <f t="shared" si="14"/>
        <v>3.2457362367937121E-4</v>
      </c>
      <c r="M77">
        <f t="shared" si="14"/>
        <v>5.4829453918933616E-5</v>
      </c>
      <c r="N77">
        <f t="shared" si="14"/>
        <v>4.4131652348391819E-5</v>
      </c>
      <c r="O77">
        <f t="shared" si="14"/>
        <v>0</v>
      </c>
      <c r="P77">
        <f t="shared" si="14"/>
        <v>5.8908339702183898E-3</v>
      </c>
      <c r="Q77">
        <f t="shared" si="14"/>
        <v>8.0712231524143134E-4</v>
      </c>
      <c r="R77">
        <f t="shared" si="14"/>
        <v>8.314337334611932E-5</v>
      </c>
      <c r="S77">
        <f t="shared" si="14"/>
        <v>3.9855338218701916E-5</v>
      </c>
      <c r="T77">
        <f t="shared" si="14"/>
        <v>2.5165513035790635E-3</v>
      </c>
      <c r="U77">
        <f t="shared" si="14"/>
        <v>2.650997456267186E-4</v>
      </c>
      <c r="V77">
        <f t="shared" si="14"/>
        <v>8.5233573761673721E-3</v>
      </c>
      <c r="W77">
        <f t="shared" si="14"/>
        <v>4.5174659541690588E-5</v>
      </c>
      <c r="X77">
        <f t="shared" si="14"/>
        <v>4.3996166823678856E-3</v>
      </c>
      <c r="Y77">
        <f t="shared" si="14"/>
        <v>5.1843772333871707E-5</v>
      </c>
      <c r="Z77">
        <f t="shared" si="14"/>
        <v>4.8793840407549462E-4</v>
      </c>
      <c r="AA77">
        <f t="shared" si="14"/>
        <v>1.2064993286278628E-5</v>
      </c>
      <c r="AB77">
        <f t="shared" si="14"/>
        <v>1.0501826066429712E-4</v>
      </c>
      <c r="AC77">
        <f t="shared" si="14"/>
        <v>0</v>
      </c>
      <c r="AD77">
        <f t="shared" si="14"/>
        <v>0</v>
      </c>
      <c r="AE77">
        <f t="shared" si="14"/>
        <v>9.0458318756984966E-5</v>
      </c>
      <c r="AF77">
        <f t="shared" si="14"/>
        <v>2.5803162453646821E-4</v>
      </c>
      <c r="AG77">
        <f t="shared" si="14"/>
        <v>0</v>
      </c>
      <c r="AH77">
        <f t="shared" si="14"/>
        <v>7.4672944372824352E-6</v>
      </c>
      <c r="AI77">
        <f t="shared" si="14"/>
        <v>0</v>
      </c>
      <c r="AJ77">
        <f t="shared" si="14"/>
        <v>0</v>
      </c>
      <c r="AK77">
        <f t="shared" si="14"/>
        <v>4.5441148829434231E-5</v>
      </c>
      <c r="AL77">
        <f t="shared" si="14"/>
        <v>0</v>
      </c>
      <c r="AM77">
        <f t="shared" si="14"/>
        <v>1.0770908532017466E-5</v>
      </c>
      <c r="AN77">
        <f t="shared" si="14"/>
        <v>7.5172573659482945E-5</v>
      </c>
      <c r="AO77">
        <f t="shared" si="14"/>
        <v>1.5726528673139193E-5</v>
      </c>
      <c r="AP77" t="s">
        <v>192</v>
      </c>
      <c r="AQ77">
        <f>SUM(E77:AO77)*100/E75</f>
        <v>3.7130624890563362</v>
      </c>
    </row>
    <row r="78" spans="1:43" x14ac:dyDescent="0.25">
      <c r="C78" t="s">
        <v>193</v>
      </c>
      <c r="E78">
        <v>0</v>
      </c>
      <c r="F78">
        <v>0</v>
      </c>
      <c r="G78">
        <v>0</v>
      </c>
      <c r="H78">
        <v>3.3509784068045008E-5</v>
      </c>
      <c r="I78">
        <v>4.3712697474778404E-5</v>
      </c>
      <c r="J78">
        <v>4.3712697474778404E-5</v>
      </c>
      <c r="K78">
        <v>0</v>
      </c>
      <c r="L78">
        <v>3.2457362367937121E-4</v>
      </c>
      <c r="M78">
        <v>5.4829453918933616E-5</v>
      </c>
      <c r="N78">
        <v>4.4131652348391819E-5</v>
      </c>
      <c r="O78">
        <v>0</v>
      </c>
      <c r="P78">
        <v>5.8908339702183898E-3</v>
      </c>
      <c r="Q78">
        <v>8.0712231524143134E-4</v>
      </c>
      <c r="R78">
        <v>8.314337334611932E-5</v>
      </c>
      <c r="S78">
        <v>3.9855338218701916E-5</v>
      </c>
      <c r="T78">
        <v>2.5165513035790635E-3</v>
      </c>
      <c r="U78">
        <v>2.650997456267186E-4</v>
      </c>
      <c r="V78">
        <v>8.5233573761673721E-3</v>
      </c>
      <c r="W78">
        <v>4.5174659541690588E-5</v>
      </c>
      <c r="X78">
        <v>4.3996166823678856E-3</v>
      </c>
      <c r="Y78">
        <v>5.1843772333871707E-5</v>
      </c>
      <c r="Z78">
        <v>4.8793840407549462E-4</v>
      </c>
      <c r="AA78">
        <v>1.2064993286278628E-5</v>
      </c>
      <c r="AB78">
        <v>1.0501826066429712E-4</v>
      </c>
      <c r="AC78">
        <v>0</v>
      </c>
      <c r="AD78">
        <v>0</v>
      </c>
      <c r="AE78">
        <v>9.0458318756984966E-5</v>
      </c>
      <c r="AF78">
        <v>2.5803162453646821E-4</v>
      </c>
      <c r="AG78">
        <v>0</v>
      </c>
      <c r="AH78">
        <v>7.4672944372824352E-6</v>
      </c>
      <c r="AI78">
        <v>0</v>
      </c>
      <c r="AJ78">
        <v>0</v>
      </c>
      <c r="AK78">
        <v>4.5441148829434231E-5</v>
      </c>
      <c r="AL78">
        <v>0</v>
      </c>
      <c r="AM78">
        <v>1.0770908532017466E-5</v>
      </c>
      <c r="AN78">
        <v>7.5172573659482945E-5</v>
      </c>
      <c r="AO78">
        <v>1.5726528673139193E-5</v>
      </c>
      <c r="AP78" t="s">
        <v>194</v>
      </c>
      <c r="AQ78">
        <v>3.7130624890563375</v>
      </c>
    </row>
    <row r="79" spans="1:43" x14ac:dyDescent="0.25">
      <c r="C79" t="s">
        <v>174</v>
      </c>
      <c r="E79">
        <f>ABS(E78-E77)</f>
        <v>0</v>
      </c>
      <c r="F79">
        <f t="shared" ref="F79:H79" si="15">ABS(F78-F77)</f>
        <v>0</v>
      </c>
      <c r="G79">
        <f t="shared" si="15"/>
        <v>0</v>
      </c>
      <c r="H79">
        <f t="shared" si="15"/>
        <v>0</v>
      </c>
      <c r="J79">
        <f t="shared" ref="J79:AO79" si="16">ABS(J78-J77)</f>
        <v>0</v>
      </c>
      <c r="K79">
        <f t="shared" si="16"/>
        <v>0</v>
      </c>
      <c r="L79">
        <f t="shared" si="16"/>
        <v>0</v>
      </c>
      <c r="M79">
        <f t="shared" si="16"/>
        <v>0</v>
      </c>
      <c r="N79">
        <f t="shared" si="16"/>
        <v>0</v>
      </c>
      <c r="O79">
        <f t="shared" si="16"/>
        <v>0</v>
      </c>
      <c r="P79">
        <f t="shared" si="16"/>
        <v>0</v>
      </c>
      <c r="Q79">
        <f t="shared" si="16"/>
        <v>0</v>
      </c>
      <c r="R79">
        <f t="shared" si="16"/>
        <v>0</v>
      </c>
      <c r="S79">
        <f t="shared" si="16"/>
        <v>0</v>
      </c>
      <c r="T79">
        <f t="shared" si="16"/>
        <v>0</v>
      </c>
      <c r="U79">
        <f t="shared" si="16"/>
        <v>0</v>
      </c>
      <c r="V79">
        <f t="shared" si="16"/>
        <v>0</v>
      </c>
      <c r="W79">
        <f t="shared" si="16"/>
        <v>0</v>
      </c>
      <c r="X79">
        <f t="shared" si="16"/>
        <v>0</v>
      </c>
      <c r="Y79">
        <f t="shared" si="16"/>
        <v>0</v>
      </c>
      <c r="Z79">
        <f t="shared" si="16"/>
        <v>0</v>
      </c>
      <c r="AA79">
        <f t="shared" si="16"/>
        <v>0</v>
      </c>
      <c r="AB79">
        <f t="shared" si="16"/>
        <v>0</v>
      </c>
      <c r="AC79">
        <f t="shared" si="16"/>
        <v>0</v>
      </c>
      <c r="AD79">
        <f t="shared" si="16"/>
        <v>0</v>
      </c>
      <c r="AE79">
        <f t="shared" si="16"/>
        <v>0</v>
      </c>
      <c r="AF79">
        <f t="shared" si="16"/>
        <v>0</v>
      </c>
      <c r="AG79">
        <f t="shared" si="16"/>
        <v>0</v>
      </c>
      <c r="AH79">
        <f t="shared" si="16"/>
        <v>0</v>
      </c>
      <c r="AI79">
        <f t="shared" si="16"/>
        <v>0</v>
      </c>
      <c r="AJ79">
        <f t="shared" si="16"/>
        <v>0</v>
      </c>
      <c r="AK79">
        <f t="shared" si="16"/>
        <v>0</v>
      </c>
      <c r="AL79">
        <f t="shared" si="16"/>
        <v>0</v>
      </c>
      <c r="AM79">
        <f t="shared" si="16"/>
        <v>0</v>
      </c>
      <c r="AN79">
        <f t="shared" si="16"/>
        <v>0</v>
      </c>
      <c r="AO79">
        <f t="shared" si="16"/>
        <v>0</v>
      </c>
      <c r="AP79" t="s">
        <v>174</v>
      </c>
      <c r="AQ79">
        <f>ABS(AQ77-AQ78)</f>
        <v>1.3322676295501878E-15</v>
      </c>
    </row>
    <row r="81" spans="1:43" x14ac:dyDescent="0.25">
      <c r="A81" t="s">
        <v>176</v>
      </c>
      <c r="B81" t="s">
        <v>96</v>
      </c>
      <c r="C81" t="s">
        <v>177</v>
      </c>
      <c r="D81" t="s">
        <v>63</v>
      </c>
      <c r="E81" t="s">
        <v>178</v>
      </c>
      <c r="F81" t="s">
        <v>179</v>
      </c>
      <c r="G81" t="s">
        <v>180</v>
      </c>
      <c r="H81" t="s">
        <v>120</v>
      </c>
      <c r="I81" t="s">
        <v>181</v>
      </c>
      <c r="J81" t="s">
        <v>182</v>
      </c>
      <c r="K81" t="s">
        <v>101</v>
      </c>
      <c r="M81" t="s">
        <v>183</v>
      </c>
      <c r="O81" t="s">
        <v>184</v>
      </c>
    </row>
    <row r="82" spans="1:43" x14ac:dyDescent="0.25">
      <c r="A82" s="1">
        <v>44833</v>
      </c>
      <c r="B82" t="s">
        <v>53</v>
      </c>
      <c r="C82" t="s">
        <v>51</v>
      </c>
      <c r="D82" t="s">
        <v>54</v>
      </c>
      <c r="E82">
        <v>0.20499999999999999</v>
      </c>
      <c r="F82" t="s">
        <v>105</v>
      </c>
      <c r="G82">
        <v>2</v>
      </c>
      <c r="H82" t="s">
        <v>100</v>
      </c>
      <c r="I82">
        <v>390888</v>
      </c>
      <c r="J82" t="s">
        <v>114</v>
      </c>
      <c r="K82" t="s">
        <v>116</v>
      </c>
      <c r="M82">
        <v>4.9351500000000001</v>
      </c>
      <c r="O82">
        <f>M82*G82/1000</f>
        <v>9.8703000000000003E-3</v>
      </c>
    </row>
    <row r="83" spans="1:43" x14ac:dyDescent="0.25">
      <c r="AP83" t="s">
        <v>197</v>
      </c>
    </row>
    <row r="84" spans="1:43" x14ac:dyDescent="0.25">
      <c r="C84" t="s">
        <v>191</v>
      </c>
      <c r="E84">
        <f>E28*E$72</f>
        <v>1.1625532793196514E-3</v>
      </c>
      <c r="F84">
        <f t="shared" ref="F84:AO84" si="17">F28*F$72</f>
        <v>7.8121731108554823E-4</v>
      </c>
      <c r="G84">
        <f t="shared" si="17"/>
        <v>4.2188625245993572E-4</v>
      </c>
      <c r="H84">
        <f t="shared" si="17"/>
        <v>7.9846872141193397E-4</v>
      </c>
      <c r="I84">
        <f t="shared" si="17"/>
        <v>0</v>
      </c>
      <c r="J84">
        <f t="shared" si="17"/>
        <v>9.8960997340425457E-4</v>
      </c>
      <c r="K84">
        <f t="shared" si="17"/>
        <v>2.8031070462785305E-5</v>
      </c>
      <c r="L84">
        <f t="shared" si="17"/>
        <v>4.0005729227374177E-3</v>
      </c>
      <c r="M84">
        <f t="shared" si="17"/>
        <v>5.5894044265064147E-4</v>
      </c>
      <c r="N84">
        <f t="shared" si="17"/>
        <v>5.7906580973044602E-4</v>
      </c>
      <c r="O84">
        <f t="shared" si="17"/>
        <v>1.496719531040386E-4</v>
      </c>
      <c r="P84">
        <f t="shared" si="17"/>
        <v>1.2429229280205597E-2</v>
      </c>
      <c r="Q84">
        <f t="shared" si="17"/>
        <v>5.6410125175299932E-4</v>
      </c>
      <c r="R84">
        <f t="shared" si="17"/>
        <v>3.5583772851571316E-4</v>
      </c>
      <c r="S84">
        <f t="shared" si="17"/>
        <v>1.5209030876603018E-4</v>
      </c>
      <c r="T84">
        <f t="shared" si="17"/>
        <v>5.8788605087033464E-3</v>
      </c>
      <c r="U84">
        <f t="shared" si="17"/>
        <v>2.0590776920693089E-4</v>
      </c>
      <c r="V84">
        <f t="shared" si="17"/>
        <v>1.2909376218291213E-2</v>
      </c>
      <c r="W84">
        <f t="shared" si="17"/>
        <v>2.3848115811316053E-4</v>
      </c>
      <c r="X84">
        <f t="shared" si="17"/>
        <v>5.9308617593329793E-4</v>
      </c>
      <c r="Y84">
        <f t="shared" si="17"/>
        <v>1.3340871740415863E-4</v>
      </c>
      <c r="Z84">
        <f t="shared" si="17"/>
        <v>2.014541272047762E-4</v>
      </c>
      <c r="AA84">
        <f t="shared" si="17"/>
        <v>4.7937743771263991E-5</v>
      </c>
      <c r="AB84">
        <f t="shared" si="17"/>
        <v>5.7549587933897558E-5</v>
      </c>
      <c r="AC84">
        <f t="shared" si="17"/>
        <v>0</v>
      </c>
      <c r="AD84">
        <f t="shared" si="17"/>
        <v>2.0630162607378138E-5</v>
      </c>
      <c r="AE84">
        <f t="shared" si="17"/>
        <v>6.8377252138779188E-5</v>
      </c>
      <c r="AF84">
        <f t="shared" si="17"/>
        <v>3.4727394310066269E-5</v>
      </c>
      <c r="AG84">
        <f t="shared" si="17"/>
        <v>0</v>
      </c>
      <c r="AH84">
        <f t="shared" si="17"/>
        <v>2.284940273663497E-5</v>
      </c>
      <c r="AI84">
        <f t="shared" si="17"/>
        <v>2.4798669693481431E-5</v>
      </c>
      <c r="AJ84">
        <f t="shared" si="17"/>
        <v>0</v>
      </c>
      <c r="AK84">
        <f t="shared" si="17"/>
        <v>0</v>
      </c>
      <c r="AL84">
        <f t="shared" si="17"/>
        <v>0</v>
      </c>
      <c r="AM84">
        <f t="shared" si="17"/>
        <v>2.3426488276470264E-5</v>
      </c>
      <c r="AN84">
        <f t="shared" si="17"/>
        <v>5.1894394030710717E-5</v>
      </c>
      <c r="AO84">
        <f t="shared" si="17"/>
        <v>2.2453681955429379E-5</v>
      </c>
      <c r="AP84" t="s">
        <v>192</v>
      </c>
      <c r="AQ84">
        <f>SUM(E84:AO84)*100/E82</f>
        <v>21.22268085752097</v>
      </c>
    </row>
    <row r="85" spans="1:43" x14ac:dyDescent="0.25">
      <c r="C85" t="s">
        <v>193</v>
      </c>
      <c r="E85">
        <v>1.1625532793196514E-3</v>
      </c>
      <c r="F85">
        <v>7.8121731108554823E-4</v>
      </c>
      <c r="G85">
        <v>4.2188625245993572E-4</v>
      </c>
      <c r="H85">
        <v>7.9846872141193397E-4</v>
      </c>
      <c r="J85">
        <v>9.8960997340425457E-4</v>
      </c>
      <c r="K85">
        <v>2.8031070462785305E-5</v>
      </c>
      <c r="L85">
        <v>4.0005729227374177E-3</v>
      </c>
      <c r="M85">
        <v>5.5894044265064147E-4</v>
      </c>
      <c r="N85">
        <v>5.7906580973044602E-4</v>
      </c>
      <c r="O85">
        <v>1.496719531040386E-4</v>
      </c>
      <c r="P85">
        <v>1.2429229280205597E-2</v>
      </c>
      <c r="Q85">
        <v>5.6410125175299932E-4</v>
      </c>
      <c r="R85">
        <v>3.5583772851571316E-4</v>
      </c>
      <c r="S85">
        <v>1.5209030876603018E-4</v>
      </c>
      <c r="T85">
        <v>5.8788605087033464E-3</v>
      </c>
      <c r="U85">
        <v>2.0590776920693089E-4</v>
      </c>
      <c r="V85">
        <v>1.2909376218291213E-2</v>
      </c>
      <c r="W85">
        <v>2.3848115811316053E-4</v>
      </c>
      <c r="X85">
        <v>5.9308617593329793E-4</v>
      </c>
      <c r="Y85">
        <v>1.3340871740415863E-4</v>
      </c>
      <c r="Z85">
        <v>2.014541272047762E-4</v>
      </c>
      <c r="AA85">
        <v>4.7937743771263991E-5</v>
      </c>
      <c r="AB85">
        <v>5.7549587933897558E-5</v>
      </c>
      <c r="AC85">
        <v>0</v>
      </c>
      <c r="AD85">
        <v>2.0630162607378138E-5</v>
      </c>
      <c r="AE85">
        <v>6.8377252138779188E-5</v>
      </c>
      <c r="AF85">
        <v>3.4727394310066269E-5</v>
      </c>
      <c r="AG85">
        <v>0</v>
      </c>
      <c r="AH85">
        <v>2.284940273663497E-5</v>
      </c>
      <c r="AI85">
        <v>2.4798669693481431E-5</v>
      </c>
      <c r="AJ85">
        <v>0</v>
      </c>
      <c r="AK85">
        <v>0</v>
      </c>
      <c r="AL85">
        <v>0</v>
      </c>
      <c r="AM85">
        <v>2.3426488276470264E-5</v>
      </c>
      <c r="AN85">
        <v>5.1894394030710717E-5</v>
      </c>
      <c r="AO85">
        <v>2.2453681955429379E-5</v>
      </c>
      <c r="AP85" t="s">
        <v>194</v>
      </c>
      <c r="AQ85">
        <v>21.222680857520967</v>
      </c>
    </row>
    <row r="86" spans="1:43" x14ac:dyDescent="0.25">
      <c r="C86" t="s">
        <v>174</v>
      </c>
      <c r="E86">
        <f>ABS(E85-E84)</f>
        <v>0</v>
      </c>
      <c r="F86">
        <f t="shared" ref="F86:AO86" si="18">ABS(F85-F84)</f>
        <v>0</v>
      </c>
      <c r="G86">
        <f t="shared" si="18"/>
        <v>0</v>
      </c>
      <c r="H86">
        <f t="shared" si="18"/>
        <v>0</v>
      </c>
      <c r="I86">
        <f t="shared" si="18"/>
        <v>0</v>
      </c>
      <c r="J86">
        <f t="shared" si="18"/>
        <v>0</v>
      </c>
      <c r="K86">
        <f t="shared" si="18"/>
        <v>0</v>
      </c>
      <c r="L86">
        <f t="shared" si="18"/>
        <v>0</v>
      </c>
      <c r="M86">
        <f t="shared" si="18"/>
        <v>0</v>
      </c>
      <c r="N86">
        <f t="shared" si="18"/>
        <v>0</v>
      </c>
      <c r="O86">
        <f t="shared" si="18"/>
        <v>0</v>
      </c>
      <c r="P86">
        <f t="shared" si="18"/>
        <v>0</v>
      </c>
      <c r="Q86">
        <f t="shared" si="18"/>
        <v>0</v>
      </c>
      <c r="R86">
        <f t="shared" si="18"/>
        <v>0</v>
      </c>
      <c r="S86">
        <f t="shared" si="18"/>
        <v>0</v>
      </c>
      <c r="T86">
        <f t="shared" si="18"/>
        <v>0</v>
      </c>
      <c r="U86">
        <f t="shared" si="18"/>
        <v>0</v>
      </c>
      <c r="V86">
        <f t="shared" si="18"/>
        <v>0</v>
      </c>
      <c r="W86">
        <f t="shared" si="18"/>
        <v>0</v>
      </c>
      <c r="X86">
        <f t="shared" si="18"/>
        <v>0</v>
      </c>
      <c r="Y86">
        <f t="shared" si="18"/>
        <v>0</v>
      </c>
      <c r="Z86">
        <f t="shared" si="18"/>
        <v>0</v>
      </c>
      <c r="AA86">
        <f t="shared" si="18"/>
        <v>0</v>
      </c>
      <c r="AB86">
        <f t="shared" si="18"/>
        <v>0</v>
      </c>
      <c r="AC86">
        <f t="shared" si="18"/>
        <v>0</v>
      </c>
      <c r="AD86">
        <f t="shared" si="18"/>
        <v>0</v>
      </c>
      <c r="AE86">
        <f t="shared" si="18"/>
        <v>0</v>
      </c>
      <c r="AF86">
        <f t="shared" si="18"/>
        <v>0</v>
      </c>
      <c r="AG86">
        <f t="shared" si="18"/>
        <v>0</v>
      </c>
      <c r="AH86">
        <f t="shared" si="18"/>
        <v>0</v>
      </c>
      <c r="AI86">
        <f t="shared" si="18"/>
        <v>0</v>
      </c>
      <c r="AJ86">
        <f t="shared" si="18"/>
        <v>0</v>
      </c>
      <c r="AK86">
        <f t="shared" si="18"/>
        <v>0</v>
      </c>
      <c r="AL86">
        <f t="shared" si="18"/>
        <v>0</v>
      </c>
      <c r="AM86">
        <f t="shared" si="18"/>
        <v>0</v>
      </c>
      <c r="AN86">
        <f t="shared" si="18"/>
        <v>0</v>
      </c>
      <c r="AO86">
        <f t="shared" si="18"/>
        <v>0</v>
      </c>
      <c r="AP86" t="s">
        <v>174</v>
      </c>
      <c r="AQ86">
        <f>ABS(AQ84-AQ85)</f>
        <v>3.5527136788005009E-15</v>
      </c>
    </row>
    <row r="88" spans="1:43" x14ac:dyDescent="0.25">
      <c r="A88" t="s">
        <v>176</v>
      </c>
      <c r="B88" t="s">
        <v>96</v>
      </c>
      <c r="C88" t="s">
        <v>177</v>
      </c>
      <c r="D88" t="s">
        <v>63</v>
      </c>
      <c r="E88" t="s">
        <v>178</v>
      </c>
      <c r="F88" t="s">
        <v>179</v>
      </c>
      <c r="G88" t="s">
        <v>180</v>
      </c>
      <c r="H88" t="s">
        <v>120</v>
      </c>
      <c r="I88" t="s">
        <v>181</v>
      </c>
      <c r="J88" t="s">
        <v>182</v>
      </c>
      <c r="K88" t="s">
        <v>101</v>
      </c>
      <c r="M88" t="s">
        <v>183</v>
      </c>
      <c r="O88" t="s">
        <v>184</v>
      </c>
    </row>
    <row r="89" spans="1:43" x14ac:dyDescent="0.25">
      <c r="A89" s="1">
        <v>44840</v>
      </c>
      <c r="B89" t="s">
        <v>119</v>
      </c>
      <c r="C89" t="s">
        <v>57</v>
      </c>
      <c r="D89" t="s">
        <v>72</v>
      </c>
      <c r="E89">
        <v>0.2238</v>
      </c>
      <c r="F89" t="s">
        <v>105</v>
      </c>
      <c r="G89">
        <v>2</v>
      </c>
      <c r="H89" t="s">
        <v>100</v>
      </c>
      <c r="I89">
        <v>307744</v>
      </c>
      <c r="J89" t="s">
        <v>113</v>
      </c>
      <c r="K89" t="s">
        <v>117</v>
      </c>
      <c r="M89">
        <v>4.9351500000000001</v>
      </c>
      <c r="O89">
        <f>M89*G89/1000</f>
        <v>9.8703000000000003E-3</v>
      </c>
    </row>
    <row r="90" spans="1:43" x14ac:dyDescent="0.25">
      <c r="AP90" t="s">
        <v>197</v>
      </c>
    </row>
    <row r="91" spans="1:43" x14ac:dyDescent="0.25">
      <c r="C91" t="s">
        <v>191</v>
      </c>
      <c r="E91">
        <f>E38*E$72</f>
        <v>0</v>
      </c>
      <c r="F91">
        <f t="shared" ref="F91:AO91" si="19">F38*F$72</f>
        <v>0</v>
      </c>
      <c r="G91">
        <f t="shared" si="19"/>
        <v>0</v>
      </c>
      <c r="H91">
        <f t="shared" si="19"/>
        <v>4.8985961513189986E-6</v>
      </c>
      <c r="I91">
        <f t="shared" si="19"/>
        <v>0</v>
      </c>
      <c r="J91">
        <f t="shared" si="19"/>
        <v>1.1624550393339363E-5</v>
      </c>
      <c r="K91">
        <f t="shared" si="19"/>
        <v>0</v>
      </c>
      <c r="L91">
        <f t="shared" si="19"/>
        <v>1.4012970904543956E-4</v>
      </c>
      <c r="M91">
        <f t="shared" si="19"/>
        <v>4.0146822178955829E-5</v>
      </c>
      <c r="N91">
        <f t="shared" si="19"/>
        <v>2.0482063543174823E-5</v>
      </c>
      <c r="O91">
        <f t="shared" si="19"/>
        <v>0</v>
      </c>
      <c r="P91">
        <f t="shared" si="19"/>
        <v>4.3633174773148242E-3</v>
      </c>
      <c r="Q91">
        <f t="shared" si="19"/>
        <v>1.013236592482065E-3</v>
      </c>
      <c r="R91">
        <f t="shared" si="19"/>
        <v>1.9786599987876954E-5</v>
      </c>
      <c r="S91">
        <f t="shared" si="19"/>
        <v>0</v>
      </c>
      <c r="T91">
        <f t="shared" si="19"/>
        <v>1.2254493501893636E-3</v>
      </c>
      <c r="U91">
        <f t="shared" si="19"/>
        <v>0</v>
      </c>
      <c r="V91">
        <f t="shared" si="19"/>
        <v>6.8721533427779967E-3</v>
      </c>
      <c r="W91">
        <f t="shared" si="19"/>
        <v>0</v>
      </c>
      <c r="X91">
        <f t="shared" si="19"/>
        <v>3.6170345565428082E-3</v>
      </c>
      <c r="Y91">
        <f t="shared" si="19"/>
        <v>0</v>
      </c>
      <c r="Z91">
        <f t="shared" si="19"/>
        <v>2.5695474847500804E-4</v>
      </c>
      <c r="AA91">
        <f t="shared" si="19"/>
        <v>0</v>
      </c>
      <c r="AB91">
        <f t="shared" si="19"/>
        <v>4.2104165506113611E-5</v>
      </c>
      <c r="AC91">
        <f t="shared" si="19"/>
        <v>0</v>
      </c>
      <c r="AD91">
        <f t="shared" si="19"/>
        <v>0</v>
      </c>
      <c r="AE91">
        <f t="shared" si="19"/>
        <v>5.4126123021768997E-5</v>
      </c>
      <c r="AF91">
        <f t="shared" si="19"/>
        <v>6.9047577326493013E-5</v>
      </c>
      <c r="AG91">
        <f t="shared" si="19"/>
        <v>0</v>
      </c>
      <c r="AH91">
        <f t="shared" si="19"/>
        <v>0</v>
      </c>
      <c r="AI91">
        <f t="shared" si="19"/>
        <v>0</v>
      </c>
      <c r="AJ91">
        <f t="shared" si="19"/>
        <v>0</v>
      </c>
      <c r="AK91">
        <f t="shared" si="19"/>
        <v>0</v>
      </c>
      <c r="AL91">
        <f t="shared" si="19"/>
        <v>0</v>
      </c>
      <c r="AM91">
        <f t="shared" si="19"/>
        <v>0</v>
      </c>
      <c r="AN91">
        <f t="shared" si="19"/>
        <v>0</v>
      </c>
      <c r="AO91">
        <f t="shared" si="19"/>
        <v>0</v>
      </c>
      <c r="AP91" t="s">
        <v>192</v>
      </c>
      <c r="AQ91">
        <f>SUM(E91:AO91)*100/E89</f>
        <v>7.9314085232066773</v>
      </c>
    </row>
    <row r="92" spans="1:43" x14ac:dyDescent="0.25">
      <c r="C92" t="s">
        <v>193</v>
      </c>
      <c r="E92">
        <v>0</v>
      </c>
      <c r="F92">
        <v>0</v>
      </c>
      <c r="G92">
        <v>0</v>
      </c>
      <c r="H92">
        <v>4.8985961513189986E-6</v>
      </c>
      <c r="J92">
        <v>1.1624550393339363E-5</v>
      </c>
      <c r="K92">
        <v>0</v>
      </c>
      <c r="L92">
        <v>1.4012970904543956E-4</v>
      </c>
      <c r="M92">
        <v>4.0146822178955829E-5</v>
      </c>
      <c r="N92">
        <v>2.0482063543174823E-5</v>
      </c>
      <c r="O92">
        <v>0</v>
      </c>
      <c r="P92">
        <v>4.3633174773148242E-3</v>
      </c>
      <c r="Q92">
        <v>1.013236592482065E-3</v>
      </c>
      <c r="R92">
        <v>1.9786599987876954E-5</v>
      </c>
      <c r="S92">
        <v>0</v>
      </c>
      <c r="T92">
        <v>1.2254493501893636E-3</v>
      </c>
      <c r="U92">
        <v>0</v>
      </c>
      <c r="V92">
        <v>6.8721533427779967E-3</v>
      </c>
      <c r="W92">
        <v>0</v>
      </c>
      <c r="X92">
        <v>3.6170345565428082E-3</v>
      </c>
      <c r="Y92">
        <v>0</v>
      </c>
      <c r="Z92">
        <v>2.5695474847500804E-4</v>
      </c>
      <c r="AA92">
        <v>0</v>
      </c>
      <c r="AB92">
        <v>4.2104165506113611E-5</v>
      </c>
      <c r="AC92">
        <v>0</v>
      </c>
      <c r="AD92">
        <v>0</v>
      </c>
      <c r="AE92">
        <v>5.4126123021768997E-5</v>
      </c>
      <c r="AF92">
        <v>6.9047577326493013E-5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 t="s">
        <v>194</v>
      </c>
      <c r="AQ92">
        <v>7.9314085232066835</v>
      </c>
    </row>
    <row r="93" spans="1:43" x14ac:dyDescent="0.25">
      <c r="C93" t="s">
        <v>174</v>
      </c>
      <c r="E93">
        <f>ABS(E92-E91)</f>
        <v>0</v>
      </c>
      <c r="F93">
        <f t="shared" ref="F93:AO93" si="20">ABS(F92-F91)</f>
        <v>0</v>
      </c>
      <c r="G93">
        <f t="shared" si="20"/>
        <v>0</v>
      </c>
      <c r="H93">
        <f t="shared" si="20"/>
        <v>0</v>
      </c>
      <c r="I93">
        <f t="shared" si="20"/>
        <v>0</v>
      </c>
      <c r="J93">
        <f t="shared" si="20"/>
        <v>0</v>
      </c>
      <c r="K93">
        <f t="shared" si="20"/>
        <v>0</v>
      </c>
      <c r="L93">
        <f t="shared" si="20"/>
        <v>0</v>
      </c>
      <c r="M93">
        <f t="shared" si="20"/>
        <v>0</v>
      </c>
      <c r="N93">
        <f t="shared" si="20"/>
        <v>0</v>
      </c>
      <c r="O93">
        <f t="shared" si="20"/>
        <v>0</v>
      </c>
      <c r="P93">
        <f t="shared" si="20"/>
        <v>0</v>
      </c>
      <c r="Q93">
        <f t="shared" si="20"/>
        <v>0</v>
      </c>
      <c r="R93">
        <f t="shared" si="20"/>
        <v>0</v>
      </c>
      <c r="S93">
        <f t="shared" si="20"/>
        <v>0</v>
      </c>
      <c r="T93">
        <f t="shared" si="20"/>
        <v>0</v>
      </c>
      <c r="U93">
        <f t="shared" si="20"/>
        <v>0</v>
      </c>
      <c r="V93">
        <f t="shared" si="20"/>
        <v>0</v>
      </c>
      <c r="W93">
        <f t="shared" si="20"/>
        <v>0</v>
      </c>
      <c r="X93">
        <f t="shared" si="20"/>
        <v>0</v>
      </c>
      <c r="Y93">
        <f t="shared" si="20"/>
        <v>0</v>
      </c>
      <c r="Z93">
        <f t="shared" si="20"/>
        <v>0</v>
      </c>
      <c r="AA93">
        <f t="shared" si="20"/>
        <v>0</v>
      </c>
      <c r="AB93">
        <f t="shared" si="20"/>
        <v>0</v>
      </c>
      <c r="AC93">
        <f t="shared" si="20"/>
        <v>0</v>
      </c>
      <c r="AD93">
        <f t="shared" si="20"/>
        <v>0</v>
      </c>
      <c r="AE93">
        <f t="shared" si="20"/>
        <v>0</v>
      </c>
      <c r="AF93">
        <f t="shared" si="20"/>
        <v>0</v>
      </c>
      <c r="AG93">
        <f t="shared" si="20"/>
        <v>0</v>
      </c>
      <c r="AH93">
        <f t="shared" si="20"/>
        <v>0</v>
      </c>
      <c r="AI93">
        <f t="shared" si="20"/>
        <v>0</v>
      </c>
      <c r="AJ93">
        <f t="shared" si="20"/>
        <v>0</v>
      </c>
      <c r="AK93">
        <f t="shared" si="20"/>
        <v>0</v>
      </c>
      <c r="AL93">
        <f t="shared" si="20"/>
        <v>0</v>
      </c>
      <c r="AM93">
        <f t="shared" si="20"/>
        <v>0</v>
      </c>
      <c r="AN93">
        <f t="shared" si="20"/>
        <v>0</v>
      </c>
      <c r="AO93">
        <f t="shared" si="20"/>
        <v>0</v>
      </c>
      <c r="AP93" t="s">
        <v>174</v>
      </c>
      <c r="AQ93">
        <f>ABS(AQ91-AQ92)</f>
        <v>6.2172489379008766E-15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8C620-F718-44BA-BA29-23A15F2BB96A}">
  <dimension ref="B2:F5"/>
  <sheetViews>
    <sheetView workbookViewId="0">
      <selection activeCell="F5" sqref="F5"/>
    </sheetView>
  </sheetViews>
  <sheetFormatPr baseColWidth="10" defaultRowHeight="15" x14ac:dyDescent="0.25"/>
  <sheetData>
    <row r="2" spans="2:6" x14ac:dyDescent="0.25">
      <c r="B2" t="s">
        <v>210</v>
      </c>
      <c r="C2" t="s">
        <v>211</v>
      </c>
      <c r="D2" t="s">
        <v>110</v>
      </c>
      <c r="E2" t="s">
        <v>198</v>
      </c>
      <c r="F2" t="s">
        <v>212</v>
      </c>
    </row>
    <row r="3" spans="2:6" x14ac:dyDescent="0.25">
      <c r="B3" t="str">
        <f>IF(ISERROR(YEAR(TEXT(SUBTOTAL(105,PRECISION[[Fecha ]]),"AAAA-MM-DD"))),TEXT(SUBTOTAL(105,PRECISION[[Fecha ]]),"YYYY-MM-DD"),TEXT(SUBTOTAL(105,PRECISION[[Fecha ]]),"AAAA-MM-DD"))</f>
        <v>2023-01-20</v>
      </c>
      <c r="C3" t="str">
        <f>IF(ISERROR(YEAR(TEXT(SUBTOTAL(104,PRECISION[[Fecha ]]),"AAAA-MM-DD"))),TEXT(SUBTOTAL(104,PRECISION[[Fecha ]]),"YYYY-MM-DD"),TEXT(SUBTOTAL(104,PRECISION[[Fecha ]]),"AAAA-MM-DD"))</f>
        <v>2023-01-20</v>
      </c>
      <c r="D3" t="str">
        <f>_xlfn.XLOOKUP(SUBTOTAL(105,PRECISION[Índice]),PRECISION[Índice],PRECISION[Tipo],"N. D.",0,1)</f>
        <v>Grasa poliinsaturada (g/100g)</v>
      </c>
      <c r="E3" t="str">
        <f>_xlfn.XLOOKUP(SUBTOTAL(105,PRECISION[Índice]),PRECISION[Índice],PRECISION[MATRIZ],"N. D.",0,1)</f>
        <v>CONFITERIA</v>
      </c>
      <c r="F3" t="str">
        <f>"GRÁFICO DE PRECISIÓN DE "&amp;D3&amp;" EN "&amp;E3&amp;" ENTRE "&amp;B3&amp;" Y "&amp;C3</f>
        <v>GRÁFICO DE PRECISIÓN DE Grasa poliinsaturada (g/100g) EN CONFITERIA ENTRE 2023-01-20 Y 2023-01-20</v>
      </c>
    </row>
    <row r="5" spans="2:6" x14ac:dyDescent="0.25">
      <c r="B5" t="str">
        <f>IF(ISERROR(YEAR(TEXT(SUBTOTAL(105,EXACTITUD[[Fecha ]]),"YYYY-MM-DD"))),TEXT(SUBTOTAL(105,EXACTITUD[[Fecha ]]),"AAAA-MM-DD"),TEXT(SUBTOTAL(105,EXACTITUD[[Fecha ]]),"YYYY-MM-DD"))</f>
        <v>1900-01-00</v>
      </c>
      <c r="C5" t="str">
        <f>IF(ISERROR(YEAR(TEXT(SUBTOTAL(104,EXACTITUD[[Fecha ]]),"YYYY-MM-DD"))),TEXT(SUBTOTAL(104,EXACTITUD[[Fecha ]]),"AAAA-MM-DD"),TEXT(SUBTOTAL(104,EXACTITUD[[Fecha ]]),"YYYY-MM-DD"))</f>
        <v>1900-01-00</v>
      </c>
      <c r="D5" t="str">
        <f>_xlfn.XLOOKUP(SUBTOTAL(105,EXACTITUD[Índice]),EXACTITUD[Índice],EXACTITUD[MENSURANDO],"N. D.",0,1)</f>
        <v>N. D.</v>
      </c>
      <c r="E5" t="str">
        <f>_xlfn.XLOOKUP(SUBTOTAL(105,EXACTITUD[Índice]),EXACTITUD[Índice],EXACTITUD[IDENTIFICACIÓN],"N. D.",0,1)</f>
        <v>N. D.</v>
      </c>
      <c r="F5" t="str">
        <f>"GRÁFICO DE EXACTITUD DE "&amp;E5&amp; " PARA "&amp;D5&amp;" ENTRE "&amp;B5&amp;" Y "&amp;C5</f>
        <v>GRÁFICO DE EXACTITUD DE N. D. PARA N. D. ENTRE 1900-01-00 Y 1900-01-00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A50BF-9BAB-410A-9E70-A95E323F1FD0}">
  <dimension ref="A1:D31"/>
  <sheetViews>
    <sheetView topLeftCell="A2" workbookViewId="0">
      <selection activeCell="C31" sqref="B3:C31"/>
    </sheetView>
  </sheetViews>
  <sheetFormatPr baseColWidth="10" defaultColWidth="10.7109375" defaultRowHeight="15" x14ac:dyDescent="0.25"/>
  <cols>
    <col min="1" max="1" width="47.85546875" bestFit="1" customWidth="1"/>
  </cols>
  <sheetData>
    <row r="1" spans="1:4" ht="21" x14ac:dyDescent="0.35">
      <c r="A1" s="93" t="s">
        <v>62</v>
      </c>
      <c r="B1" s="93"/>
      <c r="C1" s="93"/>
      <c r="D1" s="93"/>
    </row>
    <row r="2" spans="1:4" x14ac:dyDescent="0.25">
      <c r="A2" s="2" t="s">
        <v>63</v>
      </c>
      <c r="B2" s="3" t="s">
        <v>64</v>
      </c>
      <c r="C2" s="3" t="s">
        <v>65</v>
      </c>
    </row>
    <row r="3" spans="1:4" x14ac:dyDescent="0.25">
      <c r="A3" s="4" t="s">
        <v>66</v>
      </c>
      <c r="B3" s="5">
        <v>0.05</v>
      </c>
      <c r="C3" s="5">
        <v>0.1</v>
      </c>
    </row>
    <row r="4" spans="1:4" x14ac:dyDescent="0.25">
      <c r="A4" s="4" t="s">
        <v>68</v>
      </c>
      <c r="B4" s="5">
        <v>0.05</v>
      </c>
      <c r="C4" s="5">
        <v>0.1</v>
      </c>
    </row>
    <row r="5" spans="1:4" x14ac:dyDescent="0.25">
      <c r="A5" s="4" t="s">
        <v>69</v>
      </c>
      <c r="B5" s="5">
        <v>0.05</v>
      </c>
      <c r="C5" s="5">
        <v>0.1</v>
      </c>
    </row>
    <row r="6" spans="1:4" x14ac:dyDescent="0.25">
      <c r="A6" t="s">
        <v>52</v>
      </c>
      <c r="B6" s="6">
        <v>0.05</v>
      </c>
      <c r="C6" s="6">
        <v>0.1</v>
      </c>
    </row>
    <row r="7" spans="1:4" x14ac:dyDescent="0.25">
      <c r="A7" s="4" t="s">
        <v>70</v>
      </c>
      <c r="B7" s="5">
        <v>0.05</v>
      </c>
      <c r="C7" s="5">
        <v>0.1</v>
      </c>
    </row>
    <row r="8" spans="1:4" x14ac:dyDescent="0.25">
      <c r="A8" t="s">
        <v>71</v>
      </c>
      <c r="B8" s="6">
        <v>0.05</v>
      </c>
      <c r="C8" s="6">
        <v>0.1</v>
      </c>
    </row>
    <row r="9" spans="1:4" x14ac:dyDescent="0.25">
      <c r="A9" s="9" t="s">
        <v>88</v>
      </c>
      <c r="B9" s="7">
        <v>0.05</v>
      </c>
      <c r="C9" s="7">
        <v>0.1</v>
      </c>
    </row>
    <row r="10" spans="1:4" x14ac:dyDescent="0.25">
      <c r="A10" s="4" t="s">
        <v>72</v>
      </c>
      <c r="B10" s="5">
        <v>0.05</v>
      </c>
      <c r="C10" s="5">
        <v>0.1</v>
      </c>
    </row>
    <row r="11" spans="1:4" x14ac:dyDescent="0.25">
      <c r="A11" t="s">
        <v>118</v>
      </c>
      <c r="B11" s="6">
        <v>0.05</v>
      </c>
      <c r="C11" s="6">
        <v>0.1</v>
      </c>
    </row>
    <row r="12" spans="1:4" x14ac:dyDescent="0.25">
      <c r="A12" t="s">
        <v>73</v>
      </c>
      <c r="B12" s="6">
        <v>0.05</v>
      </c>
      <c r="C12" s="6">
        <v>0.1</v>
      </c>
    </row>
    <row r="13" spans="1:4" x14ac:dyDescent="0.25">
      <c r="A13" s="4" t="s">
        <v>74</v>
      </c>
      <c r="B13" s="5">
        <v>0.05</v>
      </c>
      <c r="C13" s="5">
        <v>0.1</v>
      </c>
    </row>
    <row r="14" spans="1:4" x14ac:dyDescent="0.25">
      <c r="A14" t="s">
        <v>75</v>
      </c>
      <c r="B14" s="7">
        <v>0.05</v>
      </c>
      <c r="C14" s="7">
        <v>0.1</v>
      </c>
    </row>
    <row r="15" spans="1:4" x14ac:dyDescent="0.25">
      <c r="A15" s="4" t="s">
        <v>76</v>
      </c>
      <c r="B15" s="5">
        <v>0.05</v>
      </c>
      <c r="C15" s="5">
        <v>0.1</v>
      </c>
    </row>
    <row r="16" spans="1:4" x14ac:dyDescent="0.25">
      <c r="A16" s="4" t="s">
        <v>79</v>
      </c>
      <c r="B16" s="5">
        <v>0.05</v>
      </c>
      <c r="C16" s="5">
        <v>0.1</v>
      </c>
    </row>
    <row r="17" spans="1:3" x14ac:dyDescent="0.25">
      <c r="A17" t="s">
        <v>56</v>
      </c>
      <c r="B17" s="6">
        <v>0.05</v>
      </c>
      <c r="C17" s="6">
        <v>0.1</v>
      </c>
    </row>
    <row r="18" spans="1:3" x14ac:dyDescent="0.25">
      <c r="A18" t="s">
        <v>89</v>
      </c>
      <c r="B18" s="6">
        <v>0.05</v>
      </c>
      <c r="C18" s="6">
        <v>0.1</v>
      </c>
    </row>
    <row r="19" spans="1:3" x14ac:dyDescent="0.25">
      <c r="A19" s="4" t="s">
        <v>54</v>
      </c>
      <c r="B19" s="5">
        <v>0.05</v>
      </c>
      <c r="C19" s="5">
        <v>0.1</v>
      </c>
    </row>
    <row r="20" spans="1:3" x14ac:dyDescent="0.25">
      <c r="A20" t="s">
        <v>80</v>
      </c>
      <c r="B20" s="6">
        <v>0.05</v>
      </c>
      <c r="C20" s="6">
        <v>0.1</v>
      </c>
    </row>
    <row r="21" spans="1:3" x14ac:dyDescent="0.25">
      <c r="A21" t="s">
        <v>87</v>
      </c>
      <c r="B21" s="7">
        <v>0.05</v>
      </c>
      <c r="C21" s="7">
        <v>0.1</v>
      </c>
    </row>
    <row r="22" spans="1:3" x14ac:dyDescent="0.25">
      <c r="A22" t="s">
        <v>78</v>
      </c>
      <c r="B22" s="6">
        <v>0.05</v>
      </c>
      <c r="C22" s="6">
        <v>0.1</v>
      </c>
    </row>
    <row r="23" spans="1:3" x14ac:dyDescent="0.25">
      <c r="A23" t="s">
        <v>78</v>
      </c>
      <c r="B23" s="7">
        <v>0.05</v>
      </c>
      <c r="C23" s="7">
        <v>0.1</v>
      </c>
    </row>
    <row r="24" spans="1:3" x14ac:dyDescent="0.25">
      <c r="A24" t="s">
        <v>81</v>
      </c>
      <c r="B24" s="6">
        <v>0.05</v>
      </c>
      <c r="C24" s="6">
        <v>0.1</v>
      </c>
    </row>
    <row r="25" spans="1:3" x14ac:dyDescent="0.25">
      <c r="A25" s="4" t="s">
        <v>82</v>
      </c>
      <c r="B25" s="5">
        <v>0.05</v>
      </c>
      <c r="C25" s="5">
        <v>0.1</v>
      </c>
    </row>
    <row r="26" spans="1:3" x14ac:dyDescent="0.25">
      <c r="A26" t="s">
        <v>83</v>
      </c>
      <c r="B26" s="6">
        <v>0.05</v>
      </c>
      <c r="C26" s="6">
        <v>0.1</v>
      </c>
    </row>
    <row r="27" spans="1:3" x14ac:dyDescent="0.25">
      <c r="A27" t="s">
        <v>84</v>
      </c>
      <c r="B27" s="6">
        <v>0.05</v>
      </c>
      <c r="C27" s="6">
        <v>0.1</v>
      </c>
    </row>
    <row r="28" spans="1:3" x14ac:dyDescent="0.25">
      <c r="A28" s="4" t="s">
        <v>77</v>
      </c>
      <c r="B28" s="8">
        <v>0.05</v>
      </c>
      <c r="C28" s="8">
        <v>0.1</v>
      </c>
    </row>
    <row r="29" spans="1:3" x14ac:dyDescent="0.25">
      <c r="A29" t="s">
        <v>85</v>
      </c>
      <c r="B29" s="6">
        <v>0.05</v>
      </c>
      <c r="C29" s="6">
        <v>0.1</v>
      </c>
    </row>
    <row r="30" spans="1:3" x14ac:dyDescent="0.25">
      <c r="A30" t="s">
        <v>67</v>
      </c>
      <c r="B30" s="6">
        <v>0.05</v>
      </c>
      <c r="C30" s="6">
        <v>0.1</v>
      </c>
    </row>
    <row r="31" spans="1:3" x14ac:dyDescent="0.25">
      <c r="A31" t="s">
        <v>86</v>
      </c>
      <c r="B31" s="6">
        <v>0.05</v>
      </c>
      <c r="C31" s="6">
        <v>0.1</v>
      </c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3CC0-32A4-4DD7-8A05-7BCF425D29CB}">
  <dimension ref="A1:I109"/>
  <sheetViews>
    <sheetView workbookViewId="0">
      <selection activeCell="F1" sqref="F1:H109"/>
    </sheetView>
  </sheetViews>
  <sheetFormatPr baseColWidth="10" defaultRowHeight="15" x14ac:dyDescent="0.25"/>
  <cols>
    <col min="1" max="1" width="8.7109375" bestFit="1" customWidth="1"/>
    <col min="2" max="2" width="8.85546875" bestFit="1" customWidth="1"/>
    <col min="3" max="3" width="12" bestFit="1" customWidth="1"/>
    <col min="4" max="4" width="17.7109375" bestFit="1" customWidth="1"/>
    <col min="5" max="5" width="16.5703125" bestFit="1" customWidth="1"/>
    <col min="6" max="6" width="6.7109375" bestFit="1" customWidth="1"/>
    <col min="7" max="7" width="6.7109375" style="25" bestFit="1" customWidth="1"/>
    <col min="8" max="8" width="9" style="25" bestFit="1" customWidth="1"/>
    <col min="9" max="9" width="12.7109375" style="25" bestFit="1" customWidth="1"/>
  </cols>
  <sheetData>
    <row r="1" spans="1:9" x14ac:dyDescent="0.25">
      <c r="A1" t="s">
        <v>209</v>
      </c>
      <c r="B1" t="s">
        <v>41</v>
      </c>
      <c r="C1" t="s">
        <v>205</v>
      </c>
      <c r="D1" t="s">
        <v>203</v>
      </c>
      <c r="E1" t="s">
        <v>204</v>
      </c>
      <c r="F1" s="25" t="s">
        <v>213</v>
      </c>
      <c r="G1" s="25" t="s">
        <v>216</v>
      </c>
      <c r="H1" s="25" t="s">
        <v>217</v>
      </c>
      <c r="I1"/>
    </row>
    <row r="2" spans="1:9" x14ac:dyDescent="0.25">
      <c r="B2" s="1"/>
      <c r="F2" s="25"/>
      <c r="I2"/>
    </row>
    <row r="3" spans="1:9" x14ac:dyDescent="0.25">
      <c r="I3"/>
    </row>
    <row r="4" spans="1:9" x14ac:dyDescent="0.25">
      <c r="I4"/>
    </row>
    <row r="5" spans="1:9" x14ac:dyDescent="0.25">
      <c r="I5"/>
    </row>
    <row r="6" spans="1:9" x14ac:dyDescent="0.25">
      <c r="I6"/>
    </row>
    <row r="7" spans="1:9" x14ac:dyDescent="0.25">
      <c r="I7"/>
    </row>
    <row r="8" spans="1:9" x14ac:dyDescent="0.25">
      <c r="I8"/>
    </row>
    <row r="9" spans="1:9" x14ac:dyDescent="0.25">
      <c r="I9"/>
    </row>
    <row r="10" spans="1:9" x14ac:dyDescent="0.25">
      <c r="I10"/>
    </row>
    <row r="11" spans="1:9" x14ac:dyDescent="0.25">
      <c r="I11"/>
    </row>
    <row r="12" spans="1:9" x14ac:dyDescent="0.25">
      <c r="I12"/>
    </row>
    <row r="13" spans="1:9" x14ac:dyDescent="0.25">
      <c r="I13"/>
    </row>
    <row r="14" spans="1:9" x14ac:dyDescent="0.25">
      <c r="I14"/>
    </row>
    <row r="15" spans="1:9" x14ac:dyDescent="0.25">
      <c r="I15"/>
    </row>
    <row r="16" spans="1:9" x14ac:dyDescent="0.25">
      <c r="I16"/>
    </row>
    <row r="17" spans="9:9" x14ac:dyDescent="0.25">
      <c r="I17"/>
    </row>
    <row r="18" spans="9:9" x14ac:dyDescent="0.25">
      <c r="I18"/>
    </row>
    <row r="19" spans="9:9" x14ac:dyDescent="0.25">
      <c r="I19"/>
    </row>
    <row r="20" spans="9:9" x14ac:dyDescent="0.25">
      <c r="I20"/>
    </row>
    <row r="21" spans="9:9" x14ac:dyDescent="0.25">
      <c r="I21"/>
    </row>
    <row r="22" spans="9:9" x14ac:dyDescent="0.25">
      <c r="I22"/>
    </row>
    <row r="23" spans="9:9" x14ac:dyDescent="0.25">
      <c r="I23"/>
    </row>
    <row r="24" spans="9:9" x14ac:dyDescent="0.25">
      <c r="I24"/>
    </row>
    <row r="25" spans="9:9" x14ac:dyDescent="0.25">
      <c r="I25"/>
    </row>
    <row r="26" spans="9:9" x14ac:dyDescent="0.25">
      <c r="I26"/>
    </row>
    <row r="27" spans="9:9" x14ac:dyDescent="0.25">
      <c r="I27"/>
    </row>
    <row r="28" spans="9:9" x14ac:dyDescent="0.25">
      <c r="I28"/>
    </row>
    <row r="29" spans="9:9" x14ac:dyDescent="0.25">
      <c r="I29"/>
    </row>
    <row r="30" spans="9:9" x14ac:dyDescent="0.25">
      <c r="I30"/>
    </row>
    <row r="31" spans="9:9" x14ac:dyDescent="0.25">
      <c r="I31"/>
    </row>
    <row r="32" spans="9:9" x14ac:dyDescent="0.25">
      <c r="I32"/>
    </row>
    <row r="33" spans="9:9" x14ac:dyDescent="0.25">
      <c r="I33"/>
    </row>
    <row r="34" spans="9:9" x14ac:dyDescent="0.25">
      <c r="I34"/>
    </row>
    <row r="35" spans="9:9" x14ac:dyDescent="0.25">
      <c r="I35"/>
    </row>
    <row r="36" spans="9:9" x14ac:dyDescent="0.25">
      <c r="I36"/>
    </row>
    <row r="37" spans="9:9" x14ac:dyDescent="0.25">
      <c r="I37"/>
    </row>
    <row r="38" spans="9:9" x14ac:dyDescent="0.25">
      <c r="I38"/>
    </row>
    <row r="39" spans="9:9" x14ac:dyDescent="0.25">
      <c r="I39"/>
    </row>
    <row r="40" spans="9:9" x14ac:dyDescent="0.25">
      <c r="I40"/>
    </row>
    <row r="41" spans="9:9" x14ac:dyDescent="0.25">
      <c r="I41"/>
    </row>
    <row r="42" spans="9:9" x14ac:dyDescent="0.25">
      <c r="I42"/>
    </row>
    <row r="43" spans="9:9" x14ac:dyDescent="0.25">
      <c r="I43"/>
    </row>
    <row r="44" spans="9:9" x14ac:dyDescent="0.25">
      <c r="I44"/>
    </row>
    <row r="45" spans="9:9" x14ac:dyDescent="0.25">
      <c r="I45"/>
    </row>
    <row r="46" spans="9:9" x14ac:dyDescent="0.25">
      <c r="I46"/>
    </row>
    <row r="47" spans="9:9" x14ac:dyDescent="0.25">
      <c r="I47"/>
    </row>
    <row r="48" spans="9:9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76" spans="9:9" x14ac:dyDescent="0.25">
      <c r="I76"/>
    </row>
    <row r="77" spans="9:9" x14ac:dyDescent="0.25">
      <c r="I77"/>
    </row>
    <row r="78" spans="9:9" x14ac:dyDescent="0.25">
      <c r="I78"/>
    </row>
    <row r="79" spans="9:9" x14ac:dyDescent="0.25">
      <c r="I79"/>
    </row>
    <row r="80" spans="9:9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EF9D-562E-4FBE-B63B-346D69DCBE09}">
  <dimension ref="A1:F216"/>
  <sheetViews>
    <sheetView workbookViewId="0">
      <selection sqref="A1:F2"/>
    </sheetView>
  </sheetViews>
  <sheetFormatPr baseColWidth="10" defaultRowHeight="15" x14ac:dyDescent="0.25"/>
  <cols>
    <col min="2" max="2" width="11.85546875" customWidth="1"/>
    <col min="3" max="3" width="39.28515625" customWidth="1"/>
    <col min="4" max="4" width="13.7109375" customWidth="1"/>
    <col min="5" max="5" width="14.28515625" customWidth="1"/>
    <col min="6" max="6" width="12.8554687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  <c r="B2" s="52" t="s">
        <v>205</v>
      </c>
      <c r="C2" s="52" t="s">
        <v>203</v>
      </c>
      <c r="D2" s="52" t="s">
        <v>204</v>
      </c>
      <c r="E2" s="52" t="s">
        <v>206</v>
      </c>
      <c r="F2" s="52" t="s">
        <v>207</v>
      </c>
    </row>
    <row r="3" spans="1:6" x14ac:dyDescent="0.25">
      <c r="B3" s="50" t="s">
        <v>112</v>
      </c>
      <c r="C3" s="50" t="s">
        <v>214</v>
      </c>
      <c r="D3" s="50" t="s">
        <v>131</v>
      </c>
      <c r="E3" s="50">
        <v>3.69</v>
      </c>
      <c r="F3" s="51">
        <f>0.3/E3</f>
        <v>8.1300813008130079E-2</v>
      </c>
    </row>
    <row r="4" spans="1:6" x14ac:dyDescent="0.25">
      <c r="B4" s="50" t="s">
        <v>112</v>
      </c>
      <c r="C4" s="50" t="s">
        <v>214</v>
      </c>
      <c r="D4" s="50" t="s">
        <v>124</v>
      </c>
      <c r="E4" s="50">
        <v>1.3</v>
      </c>
      <c r="F4" s="51">
        <f>0.26*2/E4</f>
        <v>0.4</v>
      </c>
    </row>
    <row r="5" spans="1:6" x14ac:dyDescent="0.25">
      <c r="B5" s="50" t="s">
        <v>112</v>
      </c>
      <c r="C5" s="50" t="s">
        <v>214</v>
      </c>
      <c r="D5" s="50" t="s">
        <v>130</v>
      </c>
      <c r="E5" s="50">
        <v>1.5</v>
      </c>
      <c r="F5" s="51">
        <f>0.6/E5</f>
        <v>0.39999999999999997</v>
      </c>
    </row>
    <row r="6" spans="1:6" x14ac:dyDescent="0.25">
      <c r="B6" s="50" t="s">
        <v>112</v>
      </c>
      <c r="C6" s="50" t="s">
        <v>214</v>
      </c>
      <c r="D6" s="50" t="s">
        <v>126</v>
      </c>
      <c r="E6" s="50">
        <v>0.72</v>
      </c>
      <c r="F6" s="51">
        <f>0.144*2/E6</f>
        <v>0.39999999999999997</v>
      </c>
    </row>
    <row r="7" spans="1:6" x14ac:dyDescent="0.25">
      <c r="B7" s="50" t="s">
        <v>112</v>
      </c>
      <c r="C7" s="50" t="s">
        <v>214</v>
      </c>
      <c r="D7" s="50" t="s">
        <v>125</v>
      </c>
      <c r="E7" s="50">
        <f>0.06*1000</f>
        <v>60</v>
      </c>
      <c r="F7" s="51">
        <f>0.044*2000/E7</f>
        <v>1.4666666666666666</v>
      </c>
    </row>
    <row r="8" spans="1:6" x14ac:dyDescent="0.25">
      <c r="B8" s="50" t="s">
        <v>58</v>
      </c>
      <c r="C8" s="50" t="s">
        <v>215</v>
      </c>
      <c r="D8" s="50" t="s">
        <v>124</v>
      </c>
      <c r="E8" s="50">
        <v>4.4400000000000004</v>
      </c>
      <c r="F8" s="51">
        <f>0.444/E8</f>
        <v>9.9999999999999992E-2</v>
      </c>
    </row>
    <row r="9" spans="1:6" x14ac:dyDescent="0.25">
      <c r="B9" s="50" t="s">
        <v>58</v>
      </c>
      <c r="C9" s="50" t="s">
        <v>215</v>
      </c>
      <c r="D9" s="50" t="s">
        <v>129</v>
      </c>
      <c r="E9" s="50">
        <v>0.65300000000000002</v>
      </c>
      <c r="F9" s="51">
        <f>0.097/E9</f>
        <v>0.14854517611026033</v>
      </c>
    </row>
    <row r="10" spans="1:6" x14ac:dyDescent="0.25">
      <c r="B10" s="50" t="s">
        <v>58</v>
      </c>
      <c r="C10" s="50" t="s">
        <v>215</v>
      </c>
      <c r="D10" s="50" t="s">
        <v>128</v>
      </c>
      <c r="E10" s="50">
        <v>5.21</v>
      </c>
      <c r="F10" s="51">
        <f>0.86/E10</f>
        <v>0.16506717850287908</v>
      </c>
    </row>
    <row r="11" spans="1:6" x14ac:dyDescent="0.25">
      <c r="B11" s="50" t="s">
        <v>58</v>
      </c>
      <c r="C11" s="50" t="s">
        <v>215</v>
      </c>
      <c r="D11" s="50" t="s">
        <v>131</v>
      </c>
      <c r="E11" s="50">
        <v>17.899999999999999</v>
      </c>
      <c r="F11" s="51">
        <f>2.8/E11</f>
        <v>0.15642458100558659</v>
      </c>
    </row>
    <row r="12" spans="1:6" x14ac:dyDescent="0.25">
      <c r="B12" s="50" t="s">
        <v>58</v>
      </c>
      <c r="C12" s="50" t="s">
        <v>215</v>
      </c>
      <c r="D12" s="50" t="s">
        <v>130</v>
      </c>
      <c r="E12" s="50">
        <v>6.8</v>
      </c>
      <c r="F12" s="51">
        <f>1.4/E12</f>
        <v>0.20588235294117646</v>
      </c>
    </row>
    <row r="13" spans="1:6" x14ac:dyDescent="0.25">
      <c r="B13" s="50" t="s">
        <v>58</v>
      </c>
      <c r="C13" s="50" t="s">
        <v>215</v>
      </c>
      <c r="D13" s="50" t="s">
        <v>126</v>
      </c>
      <c r="E13" s="50">
        <v>5.83</v>
      </c>
      <c r="F13" s="51">
        <f>0.94/E13</f>
        <v>0.16123499142367065</v>
      </c>
    </row>
    <row r="14" spans="1:6" x14ac:dyDescent="0.25">
      <c r="B14" s="50" t="s">
        <v>58</v>
      </c>
      <c r="C14" s="50" t="s">
        <v>215</v>
      </c>
      <c r="D14" s="50" t="s">
        <v>125</v>
      </c>
      <c r="E14" s="50">
        <v>7.3999999999999996E-2</v>
      </c>
      <c r="F14" s="51">
        <f>0.023/E14</f>
        <v>0.3108108108108108</v>
      </c>
    </row>
    <row r="15" spans="1:6" x14ac:dyDescent="0.25">
      <c r="B15" s="22"/>
      <c r="C15" s="22"/>
      <c r="D15" s="22"/>
      <c r="E15" s="22"/>
      <c r="F15" s="22"/>
    </row>
    <row r="16" spans="1:6" x14ac:dyDescent="0.25">
      <c r="B16" s="22"/>
      <c r="C16" s="22"/>
      <c r="D16" s="22"/>
      <c r="E16" s="22"/>
      <c r="F16" s="22"/>
    </row>
    <row r="17" spans="2:6" x14ac:dyDescent="0.25">
      <c r="B17" s="22"/>
      <c r="C17" s="22"/>
      <c r="D17" s="22"/>
      <c r="E17" s="22"/>
      <c r="F17" s="22"/>
    </row>
    <row r="18" spans="2:6" x14ac:dyDescent="0.25">
      <c r="B18" s="22"/>
      <c r="C18" s="22"/>
      <c r="D18" s="22"/>
      <c r="E18" s="22"/>
      <c r="F18" s="22"/>
    </row>
    <row r="19" spans="2:6" x14ac:dyDescent="0.25">
      <c r="B19" s="22"/>
      <c r="C19" s="22"/>
      <c r="D19" s="22"/>
      <c r="E19" s="22"/>
      <c r="F19" s="22"/>
    </row>
    <row r="20" spans="2:6" x14ac:dyDescent="0.25">
      <c r="B20" s="22"/>
      <c r="C20" s="22"/>
      <c r="D20" s="22"/>
      <c r="E20" s="22"/>
      <c r="F20" s="22"/>
    </row>
    <row r="21" spans="2:6" x14ac:dyDescent="0.25">
      <c r="B21" s="22"/>
      <c r="C21" s="22"/>
      <c r="D21" s="22"/>
      <c r="E21" s="22"/>
      <c r="F21" s="22"/>
    </row>
    <row r="22" spans="2:6" x14ac:dyDescent="0.25">
      <c r="B22" s="22"/>
      <c r="C22" s="22"/>
      <c r="D22" s="22"/>
      <c r="E22" s="22"/>
      <c r="F22" s="22"/>
    </row>
    <row r="23" spans="2:6" x14ac:dyDescent="0.25">
      <c r="B23" s="22"/>
      <c r="C23" s="22"/>
      <c r="D23" s="22"/>
      <c r="E23" s="22"/>
      <c r="F23" s="22"/>
    </row>
    <row r="24" spans="2:6" x14ac:dyDescent="0.25">
      <c r="B24" s="22"/>
      <c r="C24" s="22"/>
      <c r="D24" s="22"/>
      <c r="E24" s="22"/>
      <c r="F24" s="22"/>
    </row>
    <row r="25" spans="2:6" x14ac:dyDescent="0.25">
      <c r="B25" s="22"/>
      <c r="C25" s="22"/>
      <c r="D25" s="22"/>
      <c r="E25" s="22"/>
      <c r="F25" s="22"/>
    </row>
    <row r="26" spans="2:6" x14ac:dyDescent="0.25">
      <c r="B26" s="22"/>
      <c r="C26" s="22"/>
      <c r="D26" s="22"/>
      <c r="E26" s="22"/>
      <c r="F26" s="22"/>
    </row>
    <row r="27" spans="2:6" x14ac:dyDescent="0.25">
      <c r="B27" s="22"/>
      <c r="C27" s="22"/>
      <c r="D27" s="22"/>
      <c r="E27" s="22"/>
      <c r="F27" s="22"/>
    </row>
    <row r="28" spans="2:6" x14ac:dyDescent="0.25">
      <c r="B28" s="22"/>
      <c r="C28" s="22"/>
      <c r="D28" s="22"/>
      <c r="E28" s="22"/>
      <c r="F28" s="22"/>
    </row>
    <row r="29" spans="2:6" x14ac:dyDescent="0.25">
      <c r="B29" s="22"/>
      <c r="C29" s="22"/>
      <c r="D29" s="22"/>
      <c r="E29" s="22"/>
      <c r="F29" s="22"/>
    </row>
    <row r="30" spans="2:6" x14ac:dyDescent="0.25">
      <c r="B30" s="22"/>
      <c r="C30" s="22"/>
      <c r="D30" s="22"/>
      <c r="E30" s="22"/>
      <c r="F30" s="22"/>
    </row>
    <row r="31" spans="2:6" x14ac:dyDescent="0.25">
      <c r="B31" s="22"/>
      <c r="C31" s="22"/>
      <c r="D31" s="22"/>
      <c r="E31" s="22"/>
      <c r="F31" s="22"/>
    </row>
    <row r="32" spans="2:6" x14ac:dyDescent="0.25">
      <c r="B32" s="22"/>
      <c r="C32" s="22"/>
      <c r="D32" s="22"/>
      <c r="E32" s="22"/>
      <c r="F32" s="22"/>
    </row>
    <row r="33" spans="2:6" x14ac:dyDescent="0.25">
      <c r="B33" s="22"/>
      <c r="C33" s="22"/>
      <c r="D33" s="22"/>
      <c r="E33" s="22"/>
      <c r="F33" s="22"/>
    </row>
    <row r="34" spans="2:6" x14ac:dyDescent="0.25">
      <c r="B34" s="22"/>
      <c r="C34" s="22"/>
      <c r="D34" s="22"/>
      <c r="E34" s="22"/>
      <c r="F34" s="22"/>
    </row>
    <row r="35" spans="2:6" x14ac:dyDescent="0.25">
      <c r="B35" s="22"/>
      <c r="C35" s="22"/>
      <c r="D35" s="22"/>
      <c r="E35" s="22"/>
      <c r="F35" s="22"/>
    </row>
    <row r="36" spans="2:6" x14ac:dyDescent="0.25">
      <c r="B36" s="22"/>
      <c r="C36" s="22"/>
      <c r="D36" s="22"/>
      <c r="E36" s="22"/>
      <c r="F36" s="22"/>
    </row>
    <row r="37" spans="2:6" x14ac:dyDescent="0.25">
      <c r="B37" s="22"/>
      <c r="C37" s="22"/>
      <c r="D37" s="22"/>
      <c r="E37" s="22"/>
      <c r="F37" s="22"/>
    </row>
    <row r="38" spans="2:6" x14ac:dyDescent="0.25">
      <c r="B38" s="22"/>
      <c r="C38" s="22"/>
      <c r="D38" s="22"/>
      <c r="E38" s="22"/>
      <c r="F38" s="22"/>
    </row>
    <row r="39" spans="2:6" x14ac:dyDescent="0.25">
      <c r="B39" s="22"/>
      <c r="C39" s="22"/>
      <c r="D39" s="22"/>
      <c r="E39" s="22"/>
      <c r="F39" s="22"/>
    </row>
    <row r="40" spans="2:6" x14ac:dyDescent="0.25">
      <c r="B40" s="22"/>
      <c r="C40" s="22"/>
      <c r="D40" s="22"/>
      <c r="E40" s="22"/>
      <c r="F40" s="22"/>
    </row>
    <row r="41" spans="2:6" x14ac:dyDescent="0.25">
      <c r="B41" s="22"/>
      <c r="C41" s="22"/>
      <c r="D41" s="22"/>
      <c r="E41" s="22"/>
      <c r="F41" s="22"/>
    </row>
    <row r="42" spans="2:6" x14ac:dyDescent="0.25">
      <c r="B42" s="22"/>
      <c r="C42" s="22"/>
      <c r="D42" s="22"/>
      <c r="E42" s="22"/>
      <c r="F42" s="22"/>
    </row>
    <row r="43" spans="2:6" x14ac:dyDescent="0.25">
      <c r="B43" s="22"/>
      <c r="C43" s="22"/>
      <c r="D43" s="22"/>
      <c r="E43" s="22"/>
      <c r="F43" s="22"/>
    </row>
    <row r="44" spans="2:6" x14ac:dyDescent="0.25">
      <c r="B44" s="22"/>
      <c r="C44" s="22"/>
      <c r="D44" s="22"/>
      <c r="E44" s="22"/>
      <c r="F44" s="22"/>
    </row>
    <row r="45" spans="2:6" x14ac:dyDescent="0.25">
      <c r="B45" s="22"/>
      <c r="C45" s="22"/>
      <c r="D45" s="22"/>
      <c r="E45" s="22"/>
      <c r="F45" s="22"/>
    </row>
    <row r="46" spans="2:6" x14ac:dyDescent="0.25">
      <c r="B46" s="22"/>
      <c r="C46" s="22"/>
      <c r="D46" s="22"/>
      <c r="E46" s="22"/>
      <c r="F46" s="22"/>
    </row>
    <row r="47" spans="2:6" x14ac:dyDescent="0.25">
      <c r="B47" s="22"/>
      <c r="C47" s="22"/>
      <c r="D47" s="22"/>
      <c r="E47" s="22"/>
      <c r="F47" s="22"/>
    </row>
    <row r="48" spans="2:6" x14ac:dyDescent="0.25">
      <c r="B48" s="22"/>
      <c r="C48" s="22"/>
      <c r="D48" s="22"/>
      <c r="E48" s="22"/>
      <c r="F48" s="22"/>
    </row>
    <row r="49" spans="2:6" x14ac:dyDescent="0.25">
      <c r="B49" s="22"/>
      <c r="C49" s="22"/>
      <c r="D49" s="22"/>
      <c r="E49" s="22"/>
      <c r="F49" s="22"/>
    </row>
    <row r="50" spans="2:6" x14ac:dyDescent="0.25">
      <c r="B50" s="22"/>
      <c r="C50" s="22"/>
      <c r="D50" s="22"/>
      <c r="E50" s="22"/>
      <c r="F50" s="22"/>
    </row>
    <row r="51" spans="2:6" x14ac:dyDescent="0.25">
      <c r="B51" s="22"/>
      <c r="C51" s="22"/>
      <c r="D51" s="22"/>
      <c r="E51" s="22"/>
      <c r="F51" s="22"/>
    </row>
    <row r="52" spans="2:6" x14ac:dyDescent="0.25">
      <c r="B52" s="22"/>
      <c r="C52" s="22"/>
      <c r="D52" s="22"/>
      <c r="E52" s="22"/>
      <c r="F52" s="22"/>
    </row>
    <row r="53" spans="2:6" x14ac:dyDescent="0.25">
      <c r="B53" s="22"/>
      <c r="C53" s="22"/>
      <c r="D53" s="22"/>
      <c r="E53" s="22"/>
      <c r="F53" s="22"/>
    </row>
    <row r="54" spans="2:6" x14ac:dyDescent="0.25">
      <c r="B54" s="22"/>
      <c r="C54" s="22"/>
      <c r="D54" s="22"/>
      <c r="E54" s="22"/>
      <c r="F54" s="22"/>
    </row>
    <row r="55" spans="2:6" x14ac:dyDescent="0.25">
      <c r="B55" s="22"/>
      <c r="C55" s="22"/>
      <c r="D55" s="22"/>
      <c r="E55" s="22"/>
      <c r="F55" s="22"/>
    </row>
    <row r="56" spans="2:6" x14ac:dyDescent="0.25">
      <c r="B56" s="22"/>
      <c r="C56" s="22"/>
      <c r="D56" s="22"/>
      <c r="E56" s="22"/>
      <c r="F56" s="22"/>
    </row>
    <row r="57" spans="2:6" x14ac:dyDescent="0.25">
      <c r="B57" s="22"/>
      <c r="C57" s="22"/>
      <c r="D57" s="22"/>
      <c r="E57" s="22"/>
      <c r="F57" s="22"/>
    </row>
    <row r="58" spans="2:6" x14ac:dyDescent="0.25">
      <c r="B58" s="22"/>
      <c r="C58" s="22"/>
      <c r="D58" s="22"/>
      <c r="E58" s="22"/>
      <c r="F58" s="22"/>
    </row>
    <row r="59" spans="2:6" x14ac:dyDescent="0.25">
      <c r="B59" s="22"/>
      <c r="C59" s="22"/>
      <c r="D59" s="22"/>
      <c r="E59" s="22"/>
      <c r="F59" s="22"/>
    </row>
    <row r="60" spans="2:6" x14ac:dyDescent="0.25">
      <c r="B60" s="22"/>
      <c r="C60" s="22"/>
      <c r="D60" s="22"/>
      <c r="E60" s="22"/>
      <c r="F60" s="22"/>
    </row>
    <row r="61" spans="2:6" x14ac:dyDescent="0.25">
      <c r="B61" s="22"/>
      <c r="C61" s="22"/>
      <c r="D61" s="22"/>
      <c r="E61" s="22"/>
      <c r="F61" s="22"/>
    </row>
    <row r="62" spans="2:6" x14ac:dyDescent="0.25">
      <c r="B62" s="22"/>
      <c r="C62" s="22"/>
      <c r="D62" s="22"/>
      <c r="E62" s="22"/>
      <c r="F62" s="22"/>
    </row>
    <row r="63" spans="2:6" x14ac:dyDescent="0.25">
      <c r="B63" s="22"/>
      <c r="C63" s="22"/>
      <c r="D63" s="22"/>
      <c r="E63" s="22"/>
      <c r="F63" s="22"/>
    </row>
    <row r="64" spans="2:6" x14ac:dyDescent="0.25">
      <c r="B64" s="22"/>
      <c r="C64" s="22"/>
      <c r="D64" s="22"/>
      <c r="E64" s="22"/>
      <c r="F64" s="22"/>
    </row>
    <row r="65" spans="2:6" x14ac:dyDescent="0.25">
      <c r="B65" s="22"/>
      <c r="C65" s="22"/>
      <c r="D65" s="22"/>
      <c r="E65" s="22"/>
      <c r="F65" s="22"/>
    </row>
    <row r="66" spans="2:6" x14ac:dyDescent="0.25">
      <c r="B66" s="22"/>
      <c r="C66" s="22"/>
      <c r="D66" s="22"/>
      <c r="E66" s="22"/>
      <c r="F66" s="22"/>
    </row>
    <row r="67" spans="2:6" x14ac:dyDescent="0.25">
      <c r="B67" s="22"/>
      <c r="C67" s="22"/>
      <c r="D67" s="22"/>
      <c r="E67" s="22"/>
      <c r="F67" s="22"/>
    </row>
    <row r="68" spans="2:6" x14ac:dyDescent="0.25">
      <c r="B68" s="22"/>
      <c r="C68" s="22"/>
      <c r="D68" s="22"/>
      <c r="E68" s="22"/>
      <c r="F68" s="22"/>
    </row>
    <row r="69" spans="2:6" x14ac:dyDescent="0.25">
      <c r="B69" s="22"/>
      <c r="C69" s="22"/>
      <c r="D69" s="22"/>
      <c r="E69" s="22"/>
      <c r="F69" s="22"/>
    </row>
    <row r="70" spans="2:6" x14ac:dyDescent="0.25">
      <c r="B70" s="22"/>
      <c r="C70" s="22"/>
      <c r="D70" s="22"/>
      <c r="E70" s="22"/>
      <c r="F70" s="22"/>
    </row>
    <row r="71" spans="2:6" x14ac:dyDescent="0.25">
      <c r="B71" s="22"/>
      <c r="C71" s="22"/>
      <c r="D71" s="22"/>
      <c r="E71" s="22"/>
      <c r="F71" s="22"/>
    </row>
    <row r="72" spans="2:6" x14ac:dyDescent="0.25">
      <c r="B72" s="22"/>
      <c r="C72" s="22"/>
      <c r="D72" s="22"/>
      <c r="E72" s="22"/>
      <c r="F72" s="22"/>
    </row>
    <row r="73" spans="2:6" x14ac:dyDescent="0.25">
      <c r="B73" s="22"/>
      <c r="C73" s="22"/>
      <c r="D73" s="22"/>
      <c r="E73" s="22"/>
      <c r="F73" s="22"/>
    </row>
    <row r="74" spans="2:6" x14ac:dyDescent="0.25">
      <c r="B74" s="22"/>
      <c r="C74" s="22"/>
      <c r="D74" s="22"/>
      <c r="E74" s="22"/>
      <c r="F74" s="22"/>
    </row>
    <row r="75" spans="2:6" x14ac:dyDescent="0.25">
      <c r="B75" s="22"/>
      <c r="C75" s="22"/>
      <c r="D75" s="22"/>
      <c r="E75" s="22"/>
      <c r="F75" s="22"/>
    </row>
    <row r="76" spans="2:6" x14ac:dyDescent="0.25">
      <c r="B76" s="22"/>
      <c r="C76" s="22"/>
      <c r="D76" s="22"/>
      <c r="E76" s="22"/>
      <c r="F76" s="22"/>
    </row>
    <row r="77" spans="2:6" x14ac:dyDescent="0.25">
      <c r="B77" s="22"/>
      <c r="C77" s="22"/>
      <c r="D77" s="22"/>
      <c r="E77" s="22"/>
      <c r="F77" s="22"/>
    </row>
    <row r="78" spans="2:6" x14ac:dyDescent="0.25">
      <c r="B78" s="22"/>
      <c r="C78" s="22"/>
      <c r="D78" s="22"/>
      <c r="E78" s="22"/>
      <c r="F78" s="22"/>
    </row>
    <row r="79" spans="2:6" x14ac:dyDescent="0.25">
      <c r="B79" s="22"/>
      <c r="C79" s="22"/>
      <c r="D79" s="22"/>
      <c r="E79" s="22"/>
      <c r="F79" s="22"/>
    </row>
    <row r="80" spans="2:6" x14ac:dyDescent="0.25">
      <c r="B80" s="22"/>
      <c r="C80" s="22"/>
      <c r="D80" s="22"/>
      <c r="E80" s="22"/>
      <c r="F80" s="22"/>
    </row>
    <row r="81" spans="2:6" x14ac:dyDescent="0.25">
      <c r="B81" s="22"/>
      <c r="C81" s="22"/>
      <c r="D81" s="22"/>
      <c r="E81" s="22"/>
      <c r="F81" s="22"/>
    </row>
    <row r="82" spans="2:6" x14ac:dyDescent="0.25">
      <c r="B82" s="22"/>
      <c r="C82" s="22"/>
      <c r="D82" s="22"/>
      <c r="E82" s="22"/>
      <c r="F82" s="22"/>
    </row>
    <row r="83" spans="2:6" x14ac:dyDescent="0.25">
      <c r="B83" s="22"/>
      <c r="C83" s="22"/>
      <c r="D83" s="22"/>
      <c r="E83" s="22"/>
      <c r="F83" s="22"/>
    </row>
    <row r="84" spans="2:6" x14ac:dyDescent="0.25">
      <c r="B84" s="22"/>
      <c r="C84" s="22"/>
      <c r="D84" s="22"/>
      <c r="E84" s="22"/>
      <c r="F84" s="22"/>
    </row>
    <row r="85" spans="2:6" x14ac:dyDescent="0.25">
      <c r="B85" s="22"/>
      <c r="C85" s="22"/>
      <c r="D85" s="22"/>
      <c r="E85" s="22"/>
      <c r="F85" s="22"/>
    </row>
    <row r="86" spans="2:6" x14ac:dyDescent="0.25">
      <c r="B86" s="22"/>
      <c r="C86" s="22"/>
      <c r="D86" s="22"/>
      <c r="E86" s="22"/>
      <c r="F86" s="22"/>
    </row>
    <row r="87" spans="2:6" x14ac:dyDescent="0.25">
      <c r="B87" s="22"/>
      <c r="C87" s="22"/>
      <c r="D87" s="22"/>
      <c r="E87" s="22"/>
      <c r="F87" s="22"/>
    </row>
    <row r="88" spans="2:6" x14ac:dyDescent="0.25">
      <c r="B88" s="22"/>
      <c r="C88" s="22"/>
      <c r="D88" s="22"/>
      <c r="E88" s="22"/>
      <c r="F88" s="22"/>
    </row>
    <row r="89" spans="2:6" x14ac:dyDescent="0.25">
      <c r="B89" s="22"/>
      <c r="C89" s="22"/>
      <c r="D89" s="22"/>
      <c r="E89" s="22"/>
      <c r="F89" s="22"/>
    </row>
    <row r="90" spans="2:6" x14ac:dyDescent="0.25">
      <c r="B90" s="22"/>
      <c r="C90" s="22"/>
      <c r="D90" s="22"/>
      <c r="E90" s="22"/>
      <c r="F90" s="22"/>
    </row>
    <row r="91" spans="2:6" x14ac:dyDescent="0.25">
      <c r="B91" s="22"/>
      <c r="C91" s="22"/>
      <c r="D91" s="22"/>
      <c r="E91" s="22"/>
      <c r="F91" s="22"/>
    </row>
    <row r="92" spans="2:6" x14ac:dyDescent="0.25">
      <c r="B92" s="22"/>
      <c r="C92" s="22"/>
      <c r="D92" s="22"/>
      <c r="E92" s="22"/>
      <c r="F92" s="22"/>
    </row>
    <row r="93" spans="2:6" x14ac:dyDescent="0.25">
      <c r="B93" s="22"/>
      <c r="C93" s="22"/>
      <c r="D93" s="22"/>
      <c r="E93" s="22"/>
      <c r="F93" s="22"/>
    </row>
    <row r="94" spans="2:6" x14ac:dyDescent="0.25">
      <c r="B94" s="22"/>
      <c r="C94" s="22"/>
      <c r="D94" s="22"/>
      <c r="E94" s="22"/>
      <c r="F94" s="22"/>
    </row>
    <row r="95" spans="2:6" x14ac:dyDescent="0.25">
      <c r="B95" s="22"/>
      <c r="C95" s="22"/>
      <c r="D95" s="22"/>
      <c r="E95" s="22"/>
      <c r="F95" s="22"/>
    </row>
    <row r="96" spans="2:6" x14ac:dyDescent="0.25">
      <c r="B96" s="22"/>
      <c r="C96" s="22"/>
      <c r="D96" s="22"/>
      <c r="E96" s="22"/>
      <c r="F96" s="22"/>
    </row>
    <row r="97" spans="2:6" x14ac:dyDescent="0.25">
      <c r="B97" s="22"/>
      <c r="C97" s="22"/>
      <c r="D97" s="22"/>
      <c r="E97" s="22"/>
      <c r="F97" s="22"/>
    </row>
    <row r="98" spans="2:6" x14ac:dyDescent="0.25">
      <c r="B98" s="22"/>
      <c r="C98" s="22"/>
      <c r="D98" s="22"/>
      <c r="E98" s="22"/>
      <c r="F98" s="22"/>
    </row>
    <row r="99" spans="2:6" x14ac:dyDescent="0.25">
      <c r="B99" s="22"/>
      <c r="C99" s="22"/>
      <c r="D99" s="22"/>
      <c r="E99" s="22"/>
      <c r="F99" s="22"/>
    </row>
    <row r="100" spans="2:6" x14ac:dyDescent="0.25">
      <c r="B100" s="22"/>
      <c r="C100" s="22"/>
      <c r="D100" s="22"/>
      <c r="E100" s="22"/>
      <c r="F100" s="22"/>
    </row>
    <row r="101" spans="2:6" x14ac:dyDescent="0.25">
      <c r="B101" s="22"/>
      <c r="C101" s="22"/>
      <c r="D101" s="22"/>
      <c r="E101" s="22"/>
      <c r="F101" s="22"/>
    </row>
    <row r="102" spans="2:6" x14ac:dyDescent="0.25">
      <c r="B102" s="22"/>
      <c r="C102" s="22"/>
      <c r="D102" s="22"/>
      <c r="E102" s="22"/>
      <c r="F102" s="22"/>
    </row>
    <row r="103" spans="2:6" x14ac:dyDescent="0.25">
      <c r="B103" s="22"/>
      <c r="C103" s="22"/>
      <c r="D103" s="22"/>
      <c r="E103" s="22"/>
      <c r="F103" s="22"/>
    </row>
    <row r="104" spans="2:6" x14ac:dyDescent="0.25">
      <c r="B104" s="22"/>
      <c r="C104" s="22"/>
      <c r="D104" s="22"/>
      <c r="E104" s="22"/>
      <c r="F104" s="22"/>
    </row>
    <row r="105" spans="2:6" x14ac:dyDescent="0.25">
      <c r="B105" s="22"/>
      <c r="C105" s="22"/>
      <c r="D105" s="22"/>
      <c r="E105" s="22"/>
      <c r="F105" s="22"/>
    </row>
    <row r="106" spans="2:6" x14ac:dyDescent="0.25">
      <c r="B106" s="22"/>
      <c r="C106" s="22"/>
      <c r="D106" s="22"/>
      <c r="E106" s="22"/>
      <c r="F106" s="22"/>
    </row>
    <row r="107" spans="2:6" x14ac:dyDescent="0.25">
      <c r="B107" s="22"/>
      <c r="C107" s="22"/>
      <c r="D107" s="22"/>
      <c r="E107" s="22"/>
      <c r="F107" s="22"/>
    </row>
    <row r="108" spans="2:6" x14ac:dyDescent="0.25">
      <c r="B108" s="22"/>
      <c r="C108" s="22"/>
      <c r="D108" s="22"/>
      <c r="E108" s="22"/>
      <c r="F108" s="22"/>
    </row>
    <row r="109" spans="2:6" x14ac:dyDescent="0.25">
      <c r="B109" s="22"/>
      <c r="C109" s="22"/>
      <c r="D109" s="22"/>
      <c r="E109" s="22"/>
      <c r="F109" s="22"/>
    </row>
    <row r="110" spans="2:6" x14ac:dyDescent="0.25">
      <c r="B110" s="22"/>
      <c r="C110" s="22"/>
      <c r="D110" s="22"/>
      <c r="E110" s="22"/>
      <c r="F110" s="22"/>
    </row>
    <row r="111" spans="2:6" x14ac:dyDescent="0.25">
      <c r="B111" s="22"/>
      <c r="C111" s="22"/>
      <c r="D111" s="22"/>
      <c r="E111" s="22"/>
      <c r="F111" s="22"/>
    </row>
    <row r="112" spans="2:6" x14ac:dyDescent="0.25">
      <c r="B112" s="22"/>
      <c r="C112" s="22"/>
      <c r="D112" s="22"/>
      <c r="E112" s="22"/>
      <c r="F112" s="22"/>
    </row>
    <row r="113" spans="2:6" x14ac:dyDescent="0.25">
      <c r="B113" s="22"/>
      <c r="C113" s="22"/>
      <c r="D113" s="22"/>
      <c r="E113" s="22"/>
      <c r="F113" s="22"/>
    </row>
    <row r="114" spans="2:6" x14ac:dyDescent="0.25">
      <c r="B114" s="22"/>
      <c r="C114" s="22"/>
      <c r="D114" s="22"/>
      <c r="E114" s="22"/>
      <c r="F114" s="22"/>
    </row>
    <row r="115" spans="2:6" x14ac:dyDescent="0.25">
      <c r="B115" s="22"/>
      <c r="C115" s="22"/>
      <c r="D115" s="22"/>
      <c r="E115" s="22"/>
      <c r="F115" s="22"/>
    </row>
    <row r="116" spans="2:6" x14ac:dyDescent="0.25">
      <c r="B116" s="22"/>
      <c r="C116" s="22"/>
      <c r="D116" s="22"/>
      <c r="E116" s="22"/>
      <c r="F116" s="22"/>
    </row>
    <row r="117" spans="2:6" x14ac:dyDescent="0.25">
      <c r="B117" s="22"/>
      <c r="C117" s="22"/>
      <c r="D117" s="22"/>
      <c r="E117" s="22"/>
      <c r="F117" s="22"/>
    </row>
    <row r="118" spans="2:6" x14ac:dyDescent="0.25">
      <c r="B118" s="22"/>
      <c r="C118" s="22"/>
      <c r="D118" s="22"/>
      <c r="E118" s="22"/>
      <c r="F118" s="22"/>
    </row>
    <row r="119" spans="2:6" x14ac:dyDescent="0.25">
      <c r="B119" s="22"/>
      <c r="C119" s="22"/>
      <c r="D119" s="22"/>
      <c r="E119" s="22"/>
      <c r="F119" s="22"/>
    </row>
    <row r="120" spans="2:6" x14ac:dyDescent="0.25">
      <c r="B120" s="22"/>
      <c r="C120" s="22"/>
      <c r="D120" s="22"/>
      <c r="E120" s="22"/>
      <c r="F120" s="22"/>
    </row>
    <row r="121" spans="2:6" x14ac:dyDescent="0.25">
      <c r="B121" s="22"/>
      <c r="C121" s="22"/>
      <c r="D121" s="22"/>
      <c r="E121" s="22"/>
      <c r="F121" s="22"/>
    </row>
    <row r="122" spans="2:6" x14ac:dyDescent="0.25">
      <c r="B122" s="22"/>
      <c r="C122" s="22"/>
      <c r="D122" s="22"/>
      <c r="E122" s="22"/>
      <c r="F122" s="22"/>
    </row>
    <row r="123" spans="2:6" x14ac:dyDescent="0.25">
      <c r="B123" s="22"/>
      <c r="C123" s="22"/>
      <c r="D123" s="22"/>
      <c r="E123" s="22"/>
      <c r="F123" s="22"/>
    </row>
    <row r="124" spans="2:6" x14ac:dyDescent="0.25">
      <c r="B124" s="22"/>
      <c r="C124" s="22"/>
      <c r="D124" s="22"/>
      <c r="E124" s="22"/>
      <c r="F124" s="22"/>
    </row>
    <row r="125" spans="2:6" x14ac:dyDescent="0.25">
      <c r="B125" s="22"/>
      <c r="C125" s="22"/>
      <c r="D125" s="22"/>
      <c r="E125" s="22"/>
      <c r="F125" s="22"/>
    </row>
    <row r="126" spans="2:6" x14ac:dyDescent="0.25">
      <c r="B126" s="22"/>
      <c r="C126" s="22"/>
      <c r="D126" s="22"/>
      <c r="E126" s="22"/>
      <c r="F126" s="22"/>
    </row>
    <row r="127" spans="2:6" x14ac:dyDescent="0.25">
      <c r="B127" s="22"/>
      <c r="C127" s="22"/>
      <c r="D127" s="22"/>
      <c r="E127" s="22"/>
      <c r="F127" s="22"/>
    </row>
    <row r="128" spans="2:6" x14ac:dyDescent="0.25">
      <c r="B128" s="22"/>
      <c r="C128" s="22"/>
      <c r="D128" s="22"/>
      <c r="E128" s="22"/>
      <c r="F128" s="22"/>
    </row>
    <row r="129" spans="2:6" x14ac:dyDescent="0.25">
      <c r="B129" s="22"/>
      <c r="C129" s="22"/>
      <c r="D129" s="22"/>
      <c r="E129" s="22"/>
      <c r="F129" s="22"/>
    </row>
    <row r="130" spans="2:6" x14ac:dyDescent="0.25">
      <c r="B130" s="22"/>
      <c r="C130" s="22"/>
      <c r="D130" s="22"/>
      <c r="E130" s="22"/>
      <c r="F130" s="22"/>
    </row>
    <row r="131" spans="2:6" x14ac:dyDescent="0.25">
      <c r="B131" s="22"/>
      <c r="C131" s="22"/>
      <c r="D131" s="22"/>
      <c r="E131" s="22"/>
      <c r="F131" s="22"/>
    </row>
    <row r="132" spans="2:6" x14ac:dyDescent="0.25">
      <c r="B132" s="22"/>
      <c r="C132" s="22"/>
      <c r="D132" s="22"/>
      <c r="E132" s="22"/>
      <c r="F132" s="22"/>
    </row>
    <row r="133" spans="2:6" x14ac:dyDescent="0.25">
      <c r="B133" s="22"/>
      <c r="C133" s="22"/>
      <c r="D133" s="22"/>
      <c r="E133" s="22"/>
      <c r="F133" s="22"/>
    </row>
    <row r="134" spans="2:6" x14ac:dyDescent="0.25">
      <c r="B134" s="22"/>
      <c r="C134" s="22"/>
      <c r="D134" s="22"/>
      <c r="E134" s="22"/>
      <c r="F134" s="22"/>
    </row>
    <row r="135" spans="2:6" x14ac:dyDescent="0.25">
      <c r="B135" s="22"/>
      <c r="C135" s="22"/>
      <c r="D135" s="22"/>
      <c r="E135" s="22"/>
      <c r="F135" s="22"/>
    </row>
    <row r="136" spans="2:6" x14ac:dyDescent="0.25">
      <c r="B136" s="22"/>
      <c r="C136" s="22"/>
      <c r="D136" s="22"/>
      <c r="E136" s="22"/>
      <c r="F136" s="22"/>
    </row>
    <row r="137" spans="2:6" x14ac:dyDescent="0.25">
      <c r="B137" s="22"/>
      <c r="C137" s="22"/>
      <c r="D137" s="22"/>
      <c r="E137" s="22"/>
      <c r="F137" s="22"/>
    </row>
    <row r="138" spans="2:6" x14ac:dyDescent="0.25">
      <c r="B138" s="22"/>
      <c r="C138" s="22"/>
      <c r="D138" s="22"/>
      <c r="E138" s="22"/>
      <c r="F138" s="22"/>
    </row>
    <row r="139" spans="2:6" x14ac:dyDescent="0.25">
      <c r="B139" s="22"/>
      <c r="C139" s="22"/>
      <c r="D139" s="22"/>
      <c r="E139" s="22"/>
      <c r="F139" s="22"/>
    </row>
    <row r="140" spans="2:6" x14ac:dyDescent="0.25">
      <c r="B140" s="22"/>
      <c r="C140" s="22"/>
      <c r="D140" s="22"/>
      <c r="E140" s="22"/>
      <c r="F140" s="22"/>
    </row>
    <row r="141" spans="2:6" x14ac:dyDescent="0.25">
      <c r="B141" s="22"/>
      <c r="C141" s="22"/>
      <c r="D141" s="22"/>
      <c r="E141" s="22"/>
      <c r="F141" s="22"/>
    </row>
    <row r="142" spans="2:6" x14ac:dyDescent="0.25">
      <c r="B142" s="22"/>
      <c r="C142" s="22"/>
      <c r="D142" s="22"/>
      <c r="E142" s="22"/>
      <c r="F142" s="22"/>
    </row>
    <row r="143" spans="2:6" x14ac:dyDescent="0.25">
      <c r="B143" s="22"/>
      <c r="C143" s="22"/>
      <c r="D143" s="22"/>
      <c r="E143" s="22"/>
      <c r="F143" s="22"/>
    </row>
    <row r="144" spans="2:6" x14ac:dyDescent="0.25">
      <c r="B144" s="22"/>
      <c r="C144" s="22"/>
      <c r="D144" s="22"/>
      <c r="E144" s="22"/>
      <c r="F144" s="22"/>
    </row>
    <row r="145" spans="2:6" x14ac:dyDescent="0.25">
      <c r="B145" s="22"/>
      <c r="C145" s="22"/>
      <c r="D145" s="22"/>
      <c r="E145" s="22"/>
      <c r="F145" s="22"/>
    </row>
    <row r="146" spans="2:6" x14ac:dyDescent="0.25">
      <c r="B146" s="22"/>
      <c r="C146" s="22"/>
      <c r="D146" s="22"/>
      <c r="E146" s="22"/>
      <c r="F146" s="22"/>
    </row>
    <row r="147" spans="2:6" x14ac:dyDescent="0.25">
      <c r="B147" s="22"/>
      <c r="C147" s="22"/>
      <c r="D147" s="22"/>
      <c r="E147" s="22"/>
      <c r="F147" s="22"/>
    </row>
    <row r="148" spans="2:6" x14ac:dyDescent="0.25">
      <c r="B148" s="22"/>
      <c r="C148" s="22"/>
      <c r="D148" s="22"/>
      <c r="E148" s="22"/>
      <c r="F148" s="22"/>
    </row>
    <row r="149" spans="2:6" x14ac:dyDescent="0.25">
      <c r="B149" s="22"/>
      <c r="C149" s="22"/>
      <c r="D149" s="22"/>
      <c r="E149" s="22"/>
      <c r="F149" s="22"/>
    </row>
    <row r="150" spans="2:6" x14ac:dyDescent="0.25">
      <c r="B150" s="22"/>
      <c r="C150" s="22"/>
      <c r="D150" s="22"/>
      <c r="E150" s="22"/>
      <c r="F150" s="22"/>
    </row>
    <row r="151" spans="2:6" x14ac:dyDescent="0.25">
      <c r="B151" s="22"/>
      <c r="C151" s="22"/>
      <c r="D151" s="22"/>
      <c r="E151" s="22"/>
      <c r="F151" s="22"/>
    </row>
    <row r="152" spans="2:6" x14ac:dyDescent="0.25">
      <c r="B152" s="22"/>
      <c r="C152" s="22"/>
      <c r="D152" s="22"/>
      <c r="E152" s="22"/>
      <c r="F152" s="22"/>
    </row>
    <row r="153" spans="2:6" x14ac:dyDescent="0.25">
      <c r="B153" s="22"/>
      <c r="C153" s="22"/>
      <c r="D153" s="22"/>
      <c r="E153" s="22"/>
      <c r="F153" s="22"/>
    </row>
    <row r="154" spans="2:6" x14ac:dyDescent="0.25">
      <c r="B154" s="22"/>
      <c r="C154" s="22"/>
      <c r="D154" s="22"/>
      <c r="E154" s="22"/>
      <c r="F154" s="22"/>
    </row>
    <row r="155" spans="2:6" x14ac:dyDescent="0.25">
      <c r="B155" s="22"/>
      <c r="C155" s="22"/>
      <c r="D155" s="22"/>
      <c r="E155" s="22"/>
      <c r="F155" s="22"/>
    </row>
    <row r="156" spans="2:6" x14ac:dyDescent="0.25">
      <c r="B156" s="22"/>
      <c r="C156" s="22"/>
      <c r="D156" s="22"/>
      <c r="E156" s="22"/>
      <c r="F156" s="22"/>
    </row>
    <row r="157" spans="2:6" x14ac:dyDescent="0.25">
      <c r="B157" s="22"/>
      <c r="C157" s="22"/>
      <c r="D157" s="22"/>
      <c r="E157" s="22"/>
      <c r="F157" s="22"/>
    </row>
    <row r="158" spans="2:6" x14ac:dyDescent="0.25">
      <c r="B158" s="22"/>
      <c r="C158" s="22"/>
      <c r="D158" s="22"/>
      <c r="E158" s="22"/>
      <c r="F158" s="22"/>
    </row>
    <row r="159" spans="2:6" x14ac:dyDescent="0.25">
      <c r="B159" s="22"/>
      <c r="C159" s="22"/>
      <c r="D159" s="22"/>
      <c r="E159" s="22"/>
      <c r="F159" s="22"/>
    </row>
    <row r="160" spans="2:6" x14ac:dyDescent="0.25">
      <c r="B160" s="22"/>
      <c r="C160" s="22"/>
      <c r="D160" s="22"/>
      <c r="E160" s="22"/>
      <c r="F160" s="22"/>
    </row>
    <row r="161" spans="2:6" x14ac:dyDescent="0.25">
      <c r="B161" s="22"/>
      <c r="C161" s="22"/>
      <c r="D161" s="22"/>
      <c r="E161" s="22"/>
      <c r="F161" s="22"/>
    </row>
    <row r="162" spans="2:6" x14ac:dyDescent="0.25">
      <c r="B162" s="22"/>
      <c r="C162" s="22"/>
      <c r="D162" s="22"/>
      <c r="E162" s="22"/>
      <c r="F162" s="22"/>
    </row>
    <row r="163" spans="2:6" x14ac:dyDescent="0.25">
      <c r="B163" s="22"/>
      <c r="C163" s="22"/>
      <c r="D163" s="22"/>
      <c r="E163" s="22"/>
      <c r="F163" s="22"/>
    </row>
    <row r="164" spans="2:6" x14ac:dyDescent="0.25">
      <c r="B164" s="22"/>
      <c r="C164" s="22"/>
      <c r="D164" s="22"/>
      <c r="E164" s="22"/>
      <c r="F164" s="22"/>
    </row>
    <row r="165" spans="2:6" x14ac:dyDescent="0.25">
      <c r="B165" s="22"/>
      <c r="C165" s="22"/>
      <c r="D165" s="22"/>
      <c r="E165" s="22"/>
      <c r="F165" s="22"/>
    </row>
    <row r="166" spans="2:6" x14ac:dyDescent="0.25">
      <c r="B166" s="22"/>
      <c r="C166" s="22"/>
      <c r="D166" s="22"/>
      <c r="E166" s="22"/>
      <c r="F166" s="22"/>
    </row>
    <row r="167" spans="2:6" x14ac:dyDescent="0.25">
      <c r="B167" s="22"/>
      <c r="C167" s="22"/>
      <c r="D167" s="22"/>
      <c r="E167" s="22"/>
      <c r="F167" s="22"/>
    </row>
    <row r="168" spans="2:6" x14ac:dyDescent="0.25">
      <c r="B168" s="22"/>
      <c r="C168" s="22"/>
      <c r="D168" s="22"/>
      <c r="E168" s="22"/>
      <c r="F168" s="22"/>
    </row>
    <row r="169" spans="2:6" x14ac:dyDescent="0.25">
      <c r="B169" s="22"/>
      <c r="C169" s="22"/>
      <c r="D169" s="22"/>
      <c r="E169" s="22"/>
      <c r="F169" s="22"/>
    </row>
    <row r="170" spans="2:6" x14ac:dyDescent="0.25">
      <c r="B170" s="22"/>
      <c r="C170" s="22"/>
      <c r="D170" s="22"/>
      <c r="E170" s="22"/>
      <c r="F170" s="22"/>
    </row>
    <row r="171" spans="2:6" x14ac:dyDescent="0.25">
      <c r="B171" s="22"/>
      <c r="C171" s="22"/>
      <c r="D171" s="22"/>
      <c r="E171" s="22"/>
      <c r="F171" s="22"/>
    </row>
    <row r="172" spans="2:6" x14ac:dyDescent="0.25">
      <c r="B172" s="22"/>
      <c r="C172" s="22"/>
      <c r="D172" s="22"/>
      <c r="E172" s="22"/>
      <c r="F172" s="22"/>
    </row>
    <row r="173" spans="2:6" x14ac:dyDescent="0.25">
      <c r="B173" s="22"/>
      <c r="C173" s="22"/>
      <c r="D173" s="22"/>
      <c r="E173" s="22"/>
      <c r="F173" s="22"/>
    </row>
    <row r="174" spans="2:6" x14ac:dyDescent="0.25">
      <c r="B174" s="22"/>
      <c r="C174" s="22"/>
      <c r="D174" s="22"/>
      <c r="E174" s="22"/>
      <c r="F174" s="22"/>
    </row>
    <row r="175" spans="2:6" x14ac:dyDescent="0.25">
      <c r="B175" s="22"/>
      <c r="C175" s="22"/>
      <c r="D175" s="22"/>
      <c r="E175" s="22"/>
      <c r="F175" s="22"/>
    </row>
    <row r="176" spans="2:6" x14ac:dyDescent="0.25">
      <c r="B176" s="22"/>
      <c r="C176" s="22"/>
      <c r="D176" s="22"/>
      <c r="E176" s="22"/>
      <c r="F176" s="22"/>
    </row>
    <row r="177" spans="2:6" x14ac:dyDescent="0.25">
      <c r="B177" s="22"/>
      <c r="C177" s="22"/>
      <c r="D177" s="22"/>
      <c r="E177" s="22"/>
      <c r="F177" s="22"/>
    </row>
    <row r="178" spans="2:6" x14ac:dyDescent="0.25">
      <c r="B178" s="22"/>
      <c r="C178" s="22"/>
      <c r="D178" s="22"/>
      <c r="E178" s="22"/>
      <c r="F178" s="22"/>
    </row>
    <row r="179" spans="2:6" x14ac:dyDescent="0.25">
      <c r="B179" s="22"/>
      <c r="C179" s="22"/>
      <c r="D179" s="22"/>
      <c r="E179" s="22"/>
      <c r="F179" s="22"/>
    </row>
    <row r="180" spans="2:6" x14ac:dyDescent="0.25">
      <c r="B180" s="22"/>
      <c r="C180" s="22"/>
      <c r="D180" s="22"/>
      <c r="E180" s="22"/>
      <c r="F180" s="22"/>
    </row>
    <row r="181" spans="2:6" x14ac:dyDescent="0.25">
      <c r="B181" s="22"/>
      <c r="C181" s="22"/>
      <c r="D181" s="22"/>
      <c r="E181" s="22"/>
      <c r="F181" s="22"/>
    </row>
    <row r="182" spans="2:6" x14ac:dyDescent="0.25">
      <c r="B182" s="22"/>
      <c r="C182" s="22"/>
      <c r="D182" s="22"/>
      <c r="E182" s="22"/>
      <c r="F182" s="22"/>
    </row>
    <row r="183" spans="2:6" x14ac:dyDescent="0.25">
      <c r="B183" s="22"/>
      <c r="C183" s="22"/>
      <c r="D183" s="22"/>
      <c r="E183" s="22"/>
      <c r="F183" s="22"/>
    </row>
    <row r="184" spans="2:6" x14ac:dyDescent="0.25">
      <c r="B184" s="22"/>
      <c r="C184" s="22"/>
      <c r="D184" s="22"/>
      <c r="E184" s="22"/>
      <c r="F184" s="22"/>
    </row>
    <row r="185" spans="2:6" x14ac:dyDescent="0.25">
      <c r="B185" s="22"/>
      <c r="C185" s="22"/>
      <c r="D185" s="22"/>
      <c r="E185" s="22"/>
      <c r="F185" s="22"/>
    </row>
    <row r="186" spans="2:6" x14ac:dyDescent="0.25">
      <c r="B186" s="22"/>
      <c r="C186" s="22"/>
      <c r="D186" s="22"/>
      <c r="E186" s="22"/>
      <c r="F186" s="22"/>
    </row>
    <row r="187" spans="2:6" x14ac:dyDescent="0.25">
      <c r="B187" s="22"/>
      <c r="C187" s="22"/>
      <c r="D187" s="22"/>
      <c r="E187" s="22"/>
      <c r="F187" s="22"/>
    </row>
    <row r="188" spans="2:6" x14ac:dyDescent="0.25">
      <c r="B188" s="22"/>
      <c r="C188" s="22"/>
      <c r="D188" s="22"/>
      <c r="E188" s="22"/>
      <c r="F188" s="22"/>
    </row>
    <row r="189" spans="2:6" x14ac:dyDescent="0.25">
      <c r="B189" s="22"/>
      <c r="C189" s="22"/>
      <c r="D189" s="22"/>
      <c r="E189" s="22"/>
      <c r="F189" s="22"/>
    </row>
    <row r="190" spans="2:6" x14ac:dyDescent="0.25">
      <c r="B190" s="22"/>
      <c r="C190" s="22"/>
      <c r="D190" s="22"/>
      <c r="E190" s="22"/>
      <c r="F190" s="22"/>
    </row>
    <row r="191" spans="2:6" x14ac:dyDescent="0.25">
      <c r="B191" s="22"/>
      <c r="C191" s="22"/>
      <c r="D191" s="22"/>
      <c r="E191" s="22"/>
      <c r="F191" s="22"/>
    </row>
    <row r="192" spans="2:6" x14ac:dyDescent="0.25">
      <c r="B192" s="22"/>
      <c r="C192" s="22"/>
      <c r="D192" s="22"/>
      <c r="E192" s="22"/>
      <c r="F192" s="22"/>
    </row>
    <row r="193" spans="2:6" x14ac:dyDescent="0.25">
      <c r="B193" s="22"/>
      <c r="C193" s="22"/>
      <c r="D193" s="22"/>
      <c r="E193" s="22"/>
      <c r="F193" s="22"/>
    </row>
    <row r="194" spans="2:6" x14ac:dyDescent="0.25">
      <c r="B194" s="22"/>
      <c r="C194" s="22"/>
      <c r="D194" s="22"/>
      <c r="E194" s="22"/>
      <c r="F194" s="22"/>
    </row>
    <row r="195" spans="2:6" x14ac:dyDescent="0.25">
      <c r="B195" s="22"/>
      <c r="C195" s="22"/>
      <c r="D195" s="22"/>
      <c r="E195" s="22"/>
      <c r="F195" s="22"/>
    </row>
    <row r="196" spans="2:6" x14ac:dyDescent="0.25">
      <c r="B196" s="22"/>
      <c r="C196" s="22"/>
      <c r="D196" s="22"/>
      <c r="E196" s="22"/>
      <c r="F196" s="22"/>
    </row>
    <row r="197" spans="2:6" x14ac:dyDescent="0.25">
      <c r="B197" s="22"/>
      <c r="C197" s="22"/>
      <c r="D197" s="22"/>
      <c r="E197" s="22"/>
      <c r="F197" s="22"/>
    </row>
    <row r="198" spans="2:6" x14ac:dyDescent="0.25">
      <c r="B198" s="22"/>
      <c r="C198" s="22"/>
      <c r="D198" s="22"/>
      <c r="E198" s="22"/>
      <c r="F198" s="22"/>
    </row>
    <row r="199" spans="2:6" x14ac:dyDescent="0.25">
      <c r="B199" s="22"/>
      <c r="C199" s="22"/>
      <c r="D199" s="22"/>
      <c r="E199" s="22"/>
      <c r="F199" s="22"/>
    </row>
    <row r="200" spans="2:6" x14ac:dyDescent="0.25">
      <c r="B200" s="22"/>
      <c r="C200" s="22"/>
      <c r="D200" s="22"/>
      <c r="E200" s="22"/>
      <c r="F200" s="22"/>
    </row>
    <row r="201" spans="2:6" x14ac:dyDescent="0.25">
      <c r="B201" s="22"/>
      <c r="C201" s="22"/>
      <c r="D201" s="22"/>
      <c r="E201" s="22"/>
      <c r="F201" s="22"/>
    </row>
    <row r="202" spans="2:6" x14ac:dyDescent="0.25">
      <c r="B202" s="22"/>
      <c r="C202" s="22"/>
      <c r="D202" s="22"/>
      <c r="E202" s="22"/>
      <c r="F202" s="22"/>
    </row>
    <row r="203" spans="2:6" x14ac:dyDescent="0.25">
      <c r="B203" s="22"/>
      <c r="C203" s="22"/>
      <c r="D203" s="22"/>
      <c r="E203" s="22"/>
      <c r="F203" s="22"/>
    </row>
    <row r="204" spans="2:6" x14ac:dyDescent="0.25">
      <c r="B204" s="22"/>
      <c r="C204" s="22"/>
      <c r="D204" s="22"/>
      <c r="E204" s="22"/>
      <c r="F204" s="22"/>
    </row>
    <row r="205" spans="2:6" x14ac:dyDescent="0.25">
      <c r="B205" s="22"/>
      <c r="C205" s="22"/>
      <c r="D205" s="22"/>
      <c r="E205" s="22"/>
      <c r="F205" s="22"/>
    </row>
    <row r="206" spans="2:6" x14ac:dyDescent="0.25">
      <c r="B206" s="22"/>
      <c r="C206" s="22"/>
      <c r="D206" s="22"/>
      <c r="E206" s="22"/>
      <c r="F206" s="22"/>
    </row>
    <row r="207" spans="2:6" x14ac:dyDescent="0.25">
      <c r="B207" s="22"/>
      <c r="C207" s="22"/>
      <c r="D207" s="22"/>
      <c r="E207" s="22"/>
      <c r="F207" s="22"/>
    </row>
    <row r="208" spans="2:6" x14ac:dyDescent="0.25">
      <c r="B208" s="22"/>
      <c r="C208" s="22"/>
      <c r="D208" s="22"/>
      <c r="E208" s="22"/>
      <c r="F208" s="22"/>
    </row>
    <row r="209" spans="2:6" x14ac:dyDescent="0.25">
      <c r="B209" s="22"/>
      <c r="C209" s="22"/>
      <c r="D209" s="22"/>
      <c r="E209" s="22"/>
      <c r="F209" s="22"/>
    </row>
    <row r="210" spans="2:6" x14ac:dyDescent="0.25">
      <c r="B210" s="22"/>
      <c r="C210" s="22"/>
      <c r="D210" s="22"/>
      <c r="E210" s="22"/>
      <c r="F210" s="22"/>
    </row>
    <row r="211" spans="2:6" x14ac:dyDescent="0.25">
      <c r="B211" s="22"/>
      <c r="C211" s="22"/>
      <c r="D211" s="22"/>
      <c r="E211" s="22"/>
      <c r="F211" s="22"/>
    </row>
    <row r="212" spans="2:6" x14ac:dyDescent="0.25">
      <c r="B212" s="22"/>
      <c r="C212" s="22"/>
      <c r="D212" s="22"/>
      <c r="E212" s="22"/>
      <c r="F212" s="22"/>
    </row>
    <row r="213" spans="2:6" x14ac:dyDescent="0.25">
      <c r="B213" s="22"/>
      <c r="C213" s="22"/>
      <c r="D213" s="22"/>
      <c r="E213" s="22"/>
      <c r="F213" s="22"/>
    </row>
    <row r="214" spans="2:6" x14ac:dyDescent="0.25">
      <c r="B214" s="22"/>
      <c r="C214" s="22"/>
      <c r="D214" s="22"/>
      <c r="E214" s="22"/>
      <c r="F214" s="22"/>
    </row>
    <row r="215" spans="2:6" x14ac:dyDescent="0.25">
      <c r="B215" s="22"/>
      <c r="C215" s="22"/>
      <c r="D215" s="22"/>
      <c r="E215" s="22"/>
      <c r="F215" s="22"/>
    </row>
    <row r="216" spans="2:6" x14ac:dyDescent="0.25">
      <c r="B216" s="22"/>
      <c r="C216" s="22"/>
      <c r="D216" s="22"/>
      <c r="E216" s="22"/>
      <c r="F216" s="22"/>
    </row>
  </sheetData>
  <sheetProtection algorithmName="SHA-512" hashValue="GOkULkGjDlxTCEXdwvmN+JV0FaaGcsTMaCubThdfVJnXN2PEI+uqTY4BpvpXs2dkZAeluFke1CEvoQiJBmR0cA==" saltValue="M6/hbcwGaIrLur/HH1MFfA==" spinCount="100000" sheet="1" objects="1" scenarios="1" formatColumns="0" sort="0" autoFilter="0"/>
  <dataValidations count="1">
    <dataValidation type="list" allowBlank="1" showInputMessage="1" showErrorMessage="1" sqref="D3:D14" xr:uid="{FB3D9089-BB19-4785-BD62-FAB3B1BDB11A}">
      <formula1>TIPO_GRASA</formula1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0727A-F88C-4166-B0EC-980104DC1822}">
  <dimension ref="B2:J10"/>
  <sheetViews>
    <sheetView workbookViewId="0">
      <selection activeCell="I1" sqref="I1:I1048576"/>
    </sheetView>
  </sheetViews>
  <sheetFormatPr baseColWidth="10" defaultColWidth="10.7109375" defaultRowHeight="15" x14ac:dyDescent="0.25"/>
  <cols>
    <col min="2" max="2" width="24.5703125" bestFit="1" customWidth="1"/>
    <col min="3" max="3" width="16.140625" customWidth="1"/>
    <col min="5" max="5" width="12" bestFit="1" customWidth="1"/>
    <col min="6" max="6" width="12" customWidth="1"/>
    <col min="7" max="7" width="37.140625" bestFit="1" customWidth="1"/>
    <col min="8" max="8" width="10.7109375" customWidth="1"/>
    <col min="9" max="9" width="11.42578125" style="25"/>
    <col min="10" max="10" width="11.42578125" style="1"/>
  </cols>
  <sheetData>
    <row r="2" spans="2:7" x14ac:dyDescent="0.25">
      <c r="B2" t="s">
        <v>59</v>
      </c>
      <c r="D2" t="s">
        <v>108</v>
      </c>
      <c r="G2" t="s">
        <v>110</v>
      </c>
    </row>
    <row r="3" spans="2:7" x14ac:dyDescent="0.25">
      <c r="B3" t="s">
        <v>60</v>
      </c>
      <c r="D3" t="s">
        <v>90</v>
      </c>
      <c r="G3" t="s">
        <v>130</v>
      </c>
    </row>
    <row r="4" spans="2:7" x14ac:dyDescent="0.25">
      <c r="B4" t="s">
        <v>57</v>
      </c>
      <c r="D4" t="s">
        <v>109</v>
      </c>
      <c r="G4" t="s">
        <v>126</v>
      </c>
    </row>
    <row r="5" spans="2:7" x14ac:dyDescent="0.25">
      <c r="B5" t="s">
        <v>61</v>
      </c>
      <c r="G5" t="s">
        <v>125</v>
      </c>
    </row>
    <row r="6" spans="2:7" x14ac:dyDescent="0.25">
      <c r="B6" t="s">
        <v>91</v>
      </c>
      <c r="G6" t="s">
        <v>124</v>
      </c>
    </row>
    <row r="7" spans="2:7" x14ac:dyDescent="0.25">
      <c r="B7" t="s">
        <v>51</v>
      </c>
      <c r="G7" t="s">
        <v>131</v>
      </c>
    </row>
    <row r="8" spans="2:7" x14ac:dyDescent="0.25">
      <c r="B8" t="s">
        <v>115</v>
      </c>
      <c r="G8" t="s">
        <v>129</v>
      </c>
    </row>
    <row r="9" spans="2:7" x14ac:dyDescent="0.25">
      <c r="G9" t="s">
        <v>128</v>
      </c>
    </row>
    <row r="10" spans="2:7" x14ac:dyDescent="0.25">
      <c r="G10" t="s">
        <v>127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A633-E850-4D26-BC72-81AD31FD956A}">
  <dimension ref="A1"/>
  <sheetViews>
    <sheetView workbookViewId="0">
      <selection activeCell="A3" sqref="A3"/>
    </sheetView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DA23-C060-454E-8255-2B02DE0D82D2}">
  <dimension ref="A1:K49"/>
  <sheetViews>
    <sheetView tabSelected="1" topLeftCell="A5" workbookViewId="0">
      <selection activeCell="B27" sqref="B27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70"/>
      <c r="B1" s="71"/>
      <c r="C1" s="72" t="s">
        <v>246</v>
      </c>
      <c r="D1" s="73"/>
      <c r="E1" s="73"/>
      <c r="F1" s="74"/>
      <c r="G1" s="26" t="s">
        <v>199</v>
      </c>
      <c r="H1" s="48" t="s">
        <v>218</v>
      </c>
    </row>
    <row r="2" spans="1:11" ht="20.25" customHeight="1" x14ac:dyDescent="0.25">
      <c r="A2" s="70"/>
      <c r="B2" s="71"/>
      <c r="C2" s="75"/>
      <c r="D2" s="76"/>
      <c r="E2" s="76"/>
      <c r="F2" s="77"/>
      <c r="G2" s="26" t="s">
        <v>200</v>
      </c>
      <c r="H2" s="48">
        <v>2</v>
      </c>
    </row>
    <row r="3" spans="1:11" ht="23.25" customHeight="1" x14ac:dyDescent="0.25">
      <c r="A3" s="70"/>
      <c r="B3" s="71"/>
      <c r="C3" s="78" t="s">
        <v>201</v>
      </c>
      <c r="D3" s="79"/>
      <c r="E3" s="79"/>
      <c r="F3" s="80"/>
      <c r="G3" s="27" t="s">
        <v>202</v>
      </c>
      <c r="H3" s="49">
        <v>44944</v>
      </c>
    </row>
    <row r="4" spans="1:11" x14ac:dyDescent="0.25">
      <c r="A4" s="28"/>
      <c r="B4" s="28"/>
      <c r="C4" s="28"/>
      <c r="D4" s="28"/>
      <c r="E4" s="28"/>
      <c r="F4" s="28"/>
      <c r="G4" s="28"/>
      <c r="H4" s="28"/>
    </row>
    <row r="5" spans="1:11" x14ac:dyDescent="0.25">
      <c r="A5" s="28"/>
      <c r="B5" s="28"/>
      <c r="C5" s="28"/>
      <c r="D5" s="28"/>
      <c r="E5" s="28"/>
      <c r="F5" s="28"/>
      <c r="G5" s="28"/>
      <c r="H5" s="28"/>
    </row>
    <row r="6" spans="1:11" x14ac:dyDescent="0.25">
      <c r="A6" s="28"/>
      <c r="B6" s="28"/>
      <c r="C6" s="28"/>
      <c r="D6" s="28"/>
      <c r="E6" s="28"/>
      <c r="F6" s="28"/>
      <c r="G6" s="28"/>
      <c r="H6" s="28"/>
    </row>
    <row r="7" spans="1:11" x14ac:dyDescent="0.25">
      <c r="A7" s="28"/>
      <c r="B7" s="28"/>
      <c r="C7" s="28"/>
      <c r="D7" s="28"/>
      <c r="E7" s="28"/>
      <c r="F7" s="28"/>
      <c r="G7" s="28"/>
      <c r="H7" s="28"/>
    </row>
    <row r="8" spans="1:11" ht="20.25" x14ac:dyDescent="0.25">
      <c r="A8" s="81" t="s">
        <v>219</v>
      </c>
      <c r="B8" s="81"/>
      <c r="C8" s="81"/>
      <c r="D8" s="81"/>
      <c r="E8" s="81"/>
      <c r="F8" s="81"/>
      <c r="G8" s="81"/>
      <c r="H8" s="28"/>
    </row>
    <row r="9" spans="1:11" ht="18" hidden="1" x14ac:dyDescent="0.25">
      <c r="A9" s="29" t="str">
        <f>H1</f>
        <v>SOFT-TC-022</v>
      </c>
      <c r="B9" s="29" t="str">
        <f>C1</f>
        <v>Cuadro de mando para el ensayo de perfil de ácidos grasos</v>
      </c>
      <c r="C9" s="29"/>
      <c r="D9" s="29"/>
      <c r="E9" s="29"/>
      <c r="F9" s="29"/>
      <c r="G9" s="29"/>
      <c r="H9" s="28"/>
    </row>
    <row r="10" spans="1:11" ht="15" customHeight="1" x14ac:dyDescent="0.25">
      <c r="A10" s="82" t="str">
        <f>A9 &amp;" " &amp;B9</f>
        <v>SOFT-TC-022 Cuadro de mando para el ensayo de perfil de ácidos grasos</v>
      </c>
      <c r="B10" s="82"/>
      <c r="C10" s="82"/>
      <c r="D10" s="82"/>
      <c r="E10" s="82"/>
      <c r="F10" s="82"/>
      <c r="G10" s="82"/>
      <c r="H10" s="82"/>
    </row>
    <row r="11" spans="1:11" ht="15" customHeight="1" x14ac:dyDescent="0.25">
      <c r="A11" s="30"/>
      <c r="B11" s="30"/>
      <c r="C11" s="30"/>
      <c r="D11" s="30"/>
      <c r="E11" s="30"/>
      <c r="F11" s="30"/>
      <c r="G11" s="30"/>
      <c r="H11" s="30"/>
    </row>
    <row r="12" spans="1:11" ht="15.75" x14ac:dyDescent="0.25">
      <c r="A12" s="69" t="s">
        <v>220</v>
      </c>
      <c r="B12" s="69"/>
      <c r="C12" s="69"/>
      <c r="D12" s="69"/>
      <c r="E12" s="69"/>
      <c r="F12" s="69"/>
      <c r="G12" s="69"/>
      <c r="H12" s="28"/>
      <c r="K12" s="31"/>
    </row>
    <row r="13" spans="1:11" x14ac:dyDescent="0.25">
      <c r="A13" s="28"/>
      <c r="B13" s="28"/>
      <c r="C13" s="28"/>
      <c r="D13" s="28"/>
      <c r="E13" s="28"/>
      <c r="F13" s="28"/>
      <c r="G13" s="28"/>
      <c r="H13" s="28"/>
    </row>
    <row r="14" spans="1:11" x14ac:dyDescent="0.25">
      <c r="A14" s="28"/>
      <c r="B14" s="32"/>
      <c r="C14" s="68" t="s">
        <v>221</v>
      </c>
      <c r="D14" s="66"/>
      <c r="E14" s="68" t="s">
        <v>222</v>
      </c>
      <c r="F14" s="66"/>
      <c r="G14" s="33" t="s">
        <v>223</v>
      </c>
      <c r="H14" s="33" t="s">
        <v>224</v>
      </c>
    </row>
    <row r="15" spans="1:11" ht="29.25" customHeight="1" x14ac:dyDescent="0.25">
      <c r="B15" s="32" t="s">
        <v>225</v>
      </c>
      <c r="C15" s="59" t="s">
        <v>230</v>
      </c>
      <c r="D15" s="60"/>
      <c r="E15" s="59" t="s">
        <v>231</v>
      </c>
      <c r="F15" s="60"/>
      <c r="G15" s="33"/>
      <c r="H15" s="34">
        <f>H3-7</f>
        <v>44937</v>
      </c>
    </row>
    <row r="16" spans="1:11" ht="28.5" customHeight="1" x14ac:dyDescent="0.25">
      <c r="B16" s="32" t="s">
        <v>226</v>
      </c>
      <c r="C16" s="59" t="s">
        <v>227</v>
      </c>
      <c r="D16" s="60"/>
      <c r="E16" s="59" t="s">
        <v>228</v>
      </c>
      <c r="F16" s="60"/>
      <c r="G16" s="33"/>
      <c r="H16" s="34">
        <f>H3</f>
        <v>44944</v>
      </c>
    </row>
    <row r="17" spans="1:8" ht="32.25" customHeight="1" x14ac:dyDescent="0.25">
      <c r="B17" s="32" t="s">
        <v>229</v>
      </c>
      <c r="C17" s="59" t="s">
        <v>230</v>
      </c>
      <c r="D17" s="60"/>
      <c r="E17" s="59" t="s">
        <v>231</v>
      </c>
      <c r="F17" s="60"/>
      <c r="G17" s="33"/>
      <c r="H17" s="34">
        <f>H3</f>
        <v>44944</v>
      </c>
    </row>
    <row r="18" spans="1:8" x14ac:dyDescent="0.25">
      <c r="B18" s="61" t="s">
        <v>232</v>
      </c>
      <c r="C18" s="62"/>
      <c r="D18" s="63"/>
      <c r="E18" s="64" t="s">
        <v>233</v>
      </c>
      <c r="F18" s="65"/>
      <c r="G18" s="65"/>
      <c r="H18" s="66"/>
    </row>
    <row r="19" spans="1:8" x14ac:dyDescent="0.25">
      <c r="H19" s="28"/>
    </row>
    <row r="20" spans="1:8" x14ac:dyDescent="0.25">
      <c r="A20" s="28"/>
      <c r="B20" s="28"/>
      <c r="C20" s="28"/>
      <c r="D20" s="28"/>
      <c r="E20" s="28"/>
      <c r="F20" s="28"/>
      <c r="G20" s="28"/>
      <c r="H20" s="28"/>
    </row>
    <row r="21" spans="1:8" x14ac:dyDescent="0.25">
      <c r="A21" s="28"/>
      <c r="B21" s="28"/>
      <c r="C21" s="28"/>
      <c r="D21" s="28"/>
      <c r="E21" s="28"/>
      <c r="F21" s="28"/>
      <c r="G21" s="28"/>
      <c r="H21" s="28"/>
    </row>
    <row r="22" spans="1:8" ht="15.75" x14ac:dyDescent="0.25">
      <c r="A22" s="67" t="s">
        <v>234</v>
      </c>
      <c r="B22" s="67"/>
      <c r="C22" s="67"/>
      <c r="D22" s="67"/>
      <c r="E22" s="67"/>
      <c r="F22" s="67"/>
      <c r="G22" s="67"/>
      <c r="H22" s="67"/>
    </row>
    <row r="23" spans="1:8" x14ac:dyDescent="0.25">
      <c r="A23" s="28"/>
      <c r="B23" s="28"/>
      <c r="C23" s="28"/>
      <c r="D23" s="28"/>
      <c r="E23" s="28"/>
      <c r="F23" s="28"/>
      <c r="G23" s="28"/>
      <c r="H23" s="28"/>
    </row>
    <row r="24" spans="1:8" x14ac:dyDescent="0.25">
      <c r="B24" s="53" t="s">
        <v>46</v>
      </c>
      <c r="C24" s="53" t="s">
        <v>235</v>
      </c>
      <c r="D24" s="53" t="s">
        <v>236</v>
      </c>
      <c r="E24" s="53" t="s">
        <v>237</v>
      </c>
      <c r="F24" s="53" t="s">
        <v>47</v>
      </c>
      <c r="G24" s="53" t="s">
        <v>48</v>
      </c>
      <c r="H24" s="53" t="s">
        <v>238</v>
      </c>
    </row>
    <row r="25" spans="1:8" ht="23.25" customHeight="1" x14ac:dyDescent="0.25">
      <c r="B25" s="54"/>
      <c r="C25" s="54"/>
      <c r="D25" s="54"/>
      <c r="E25" s="54"/>
      <c r="F25" s="54"/>
      <c r="G25" s="54"/>
      <c r="H25" s="54"/>
    </row>
    <row r="26" spans="1:8" ht="36" x14ac:dyDescent="0.25">
      <c r="B26" s="35" t="s">
        <v>294</v>
      </c>
      <c r="C26" s="36">
        <v>43086</v>
      </c>
      <c r="D26" s="35">
        <v>1</v>
      </c>
      <c r="E26" s="35" t="s">
        <v>240</v>
      </c>
      <c r="F26" s="35" t="s">
        <v>248</v>
      </c>
      <c r="G26" s="35" t="s">
        <v>249</v>
      </c>
      <c r="H26" s="35" t="s">
        <v>249</v>
      </c>
    </row>
    <row r="27" spans="1:8" ht="60" x14ac:dyDescent="0.25">
      <c r="B27" s="37" t="s">
        <v>239</v>
      </c>
      <c r="C27" s="94">
        <v>44944</v>
      </c>
      <c r="D27" s="37">
        <v>2</v>
      </c>
      <c r="E27" s="38" t="s">
        <v>247</v>
      </c>
      <c r="F27" s="35" t="s">
        <v>242</v>
      </c>
      <c r="G27" s="35" t="s">
        <v>241</v>
      </c>
      <c r="H27" s="35" t="s">
        <v>242</v>
      </c>
    </row>
    <row r="28" spans="1:8" x14ac:dyDescent="0.25">
      <c r="B28" s="39"/>
      <c r="C28" s="39"/>
      <c r="D28" s="39"/>
      <c r="E28" s="40"/>
      <c r="F28" s="39"/>
      <c r="G28" s="39"/>
      <c r="H28" s="39"/>
    </row>
    <row r="29" spans="1:8" x14ac:dyDescent="0.25">
      <c r="B29" s="37"/>
      <c r="C29" s="37"/>
      <c r="D29" s="37"/>
      <c r="E29" s="38"/>
      <c r="F29" s="37"/>
      <c r="G29" s="37"/>
      <c r="H29" s="37"/>
    </row>
    <row r="30" spans="1:8" x14ac:dyDescent="0.25">
      <c r="B30" s="37"/>
      <c r="C30" s="37"/>
      <c r="D30" s="37"/>
      <c r="E30" s="38"/>
      <c r="F30" s="37"/>
      <c r="G30" s="37"/>
      <c r="H30" s="37"/>
    </row>
    <row r="31" spans="1:8" x14ac:dyDescent="0.25">
      <c r="B31" s="37"/>
      <c r="C31" s="37"/>
      <c r="D31" s="37"/>
      <c r="E31" s="38"/>
      <c r="F31" s="37"/>
      <c r="G31" s="37"/>
      <c r="H31" s="37"/>
    </row>
    <row r="32" spans="1:8" x14ac:dyDescent="0.25">
      <c r="B32" s="37"/>
      <c r="C32" s="37"/>
      <c r="D32" s="37"/>
      <c r="E32" s="38"/>
      <c r="F32" s="37"/>
      <c r="G32" s="37"/>
      <c r="H32" s="37"/>
    </row>
    <row r="33" spans="1:8" x14ac:dyDescent="0.25">
      <c r="B33" s="37"/>
      <c r="C33" s="37"/>
      <c r="D33" s="37"/>
      <c r="E33" s="38"/>
      <c r="F33" s="37"/>
      <c r="G33" s="37"/>
      <c r="H33" s="37"/>
    </row>
    <row r="34" spans="1:8" x14ac:dyDescent="0.25">
      <c r="B34" s="37"/>
      <c r="C34" s="37"/>
      <c r="D34" s="37"/>
      <c r="E34" s="38"/>
      <c r="F34" s="37"/>
      <c r="G34" s="37"/>
      <c r="H34" s="37"/>
    </row>
    <row r="35" spans="1:8" x14ac:dyDescent="0.25">
      <c r="B35" s="37"/>
      <c r="C35" s="37"/>
      <c r="D35" s="37"/>
      <c r="E35" s="38"/>
      <c r="F35" s="37"/>
      <c r="G35" s="37"/>
      <c r="H35" s="37"/>
    </row>
    <row r="36" spans="1:8" x14ac:dyDescent="0.25">
      <c r="B36" s="37"/>
      <c r="C36" s="37"/>
      <c r="D36" s="37"/>
      <c r="E36" s="38"/>
      <c r="F36" s="37"/>
      <c r="G36" s="37"/>
      <c r="H36" s="37"/>
    </row>
    <row r="37" spans="1:8" x14ac:dyDescent="0.25">
      <c r="B37" s="37"/>
      <c r="C37" s="37"/>
      <c r="D37" s="37"/>
      <c r="E37" s="38"/>
      <c r="F37" s="37"/>
      <c r="G37" s="37"/>
      <c r="H37" s="37"/>
    </row>
    <row r="38" spans="1:8" x14ac:dyDescent="0.25">
      <c r="B38" s="37"/>
      <c r="C38" s="37"/>
      <c r="D38" s="37"/>
      <c r="E38" s="38"/>
      <c r="F38" s="37"/>
      <c r="G38" s="37"/>
      <c r="H38" s="37"/>
    </row>
    <row r="39" spans="1:8" x14ac:dyDescent="0.25">
      <c r="A39" s="28"/>
      <c r="B39" s="28"/>
      <c r="C39" s="28"/>
      <c r="D39" s="28"/>
      <c r="E39" s="28"/>
      <c r="F39" s="28"/>
      <c r="G39" s="28"/>
      <c r="H39" s="28"/>
    </row>
    <row r="40" spans="1:8" x14ac:dyDescent="0.25">
      <c r="A40" s="28"/>
      <c r="B40" s="28"/>
      <c r="C40" s="28"/>
      <c r="D40" s="28"/>
      <c r="E40" s="28"/>
      <c r="F40" s="28"/>
      <c r="G40" s="28"/>
      <c r="H40" s="28"/>
    </row>
    <row r="41" spans="1:8" x14ac:dyDescent="0.25">
      <c r="A41" s="28"/>
      <c r="B41" s="28"/>
      <c r="C41" s="28"/>
      <c r="D41" s="28"/>
      <c r="E41" s="28"/>
      <c r="F41" s="28"/>
      <c r="G41" s="28"/>
      <c r="H41" s="28"/>
    </row>
    <row r="42" spans="1:8" x14ac:dyDescent="0.25">
      <c r="A42" s="28"/>
      <c r="B42" s="28"/>
      <c r="C42" s="28"/>
      <c r="D42" s="28"/>
      <c r="E42" s="28"/>
      <c r="F42" s="28"/>
      <c r="G42" s="28"/>
      <c r="H42" s="28"/>
    </row>
    <row r="43" spans="1:8" x14ac:dyDescent="0.25">
      <c r="A43" s="28"/>
      <c r="B43" s="28"/>
      <c r="C43" s="28"/>
      <c r="D43" s="28"/>
      <c r="E43" s="28"/>
      <c r="F43" s="28"/>
      <c r="G43" s="28"/>
      <c r="H43" s="28"/>
    </row>
    <row r="44" spans="1:8" x14ac:dyDescent="0.25">
      <c r="A44" s="28"/>
      <c r="B44" s="28"/>
      <c r="C44" s="28"/>
      <c r="D44" s="28"/>
      <c r="E44" s="28"/>
      <c r="F44" s="28"/>
      <c r="G44" s="28"/>
      <c r="H44" s="28"/>
    </row>
    <row r="45" spans="1:8" x14ac:dyDescent="0.25">
      <c r="A45" s="55" t="s">
        <v>243</v>
      </c>
      <c r="B45" s="55"/>
      <c r="C45" s="55"/>
      <c r="D45" s="55"/>
      <c r="E45" s="55"/>
      <c r="F45" s="56" t="s">
        <v>244</v>
      </c>
      <c r="G45" s="56"/>
      <c r="H45" s="28"/>
    </row>
    <row r="46" spans="1:8" x14ac:dyDescent="0.25">
      <c r="B46" s="41"/>
      <c r="C46" s="41"/>
      <c r="D46" s="41"/>
      <c r="E46" s="41"/>
      <c r="F46" s="41"/>
      <c r="G46" s="41"/>
      <c r="H46" s="41"/>
    </row>
    <row r="47" spans="1:8" x14ac:dyDescent="0.25">
      <c r="B47" s="41"/>
      <c r="C47" s="41"/>
      <c r="D47" s="41"/>
      <c r="E47" s="41"/>
      <c r="F47" s="41"/>
      <c r="G47" s="41"/>
      <c r="H47" s="41"/>
    </row>
    <row r="48" spans="1:8" x14ac:dyDescent="0.25">
      <c r="B48" s="41"/>
      <c r="C48" s="41"/>
      <c r="D48" s="41"/>
      <c r="E48" s="41"/>
      <c r="F48" s="41"/>
      <c r="G48" s="41"/>
      <c r="H48" s="41"/>
    </row>
    <row r="49" spans="2:8" x14ac:dyDescent="0.25">
      <c r="B49" s="57" t="s">
        <v>245</v>
      </c>
      <c r="C49" s="57"/>
      <c r="D49" s="57"/>
      <c r="E49" s="57"/>
      <c r="F49" s="57"/>
      <c r="G49" s="58" t="s">
        <v>244</v>
      </c>
      <c r="H49" s="58"/>
    </row>
  </sheetData>
  <sheetProtection algorithmName="SHA-512" hashValue="m0u7H7l8CNDyKXFaT4YnNRW0fGOCKqDAEStfq/qakLeD0gIEOq/sFLgA2eSVy0PoYoKcoLUurQmgZXnu9pza/w==" saltValue="kizI+aKN9doYQn29QwHRyg==" spinCount="100000" sheet="1" objects="1" scenarios="1" selectLockedCells="1" selectUnlockedCells="1"/>
  <mergeCells count="28">
    <mergeCell ref="A12:G12"/>
    <mergeCell ref="A1:B3"/>
    <mergeCell ref="C1:F2"/>
    <mergeCell ref="C3:F3"/>
    <mergeCell ref="A8:G8"/>
    <mergeCell ref="A10:H10"/>
    <mergeCell ref="C14:D14"/>
    <mergeCell ref="E14:F14"/>
    <mergeCell ref="C15:D15"/>
    <mergeCell ref="E15:F15"/>
    <mergeCell ref="C16:D16"/>
    <mergeCell ref="E16:F16"/>
    <mergeCell ref="C17:D17"/>
    <mergeCell ref="E17:F17"/>
    <mergeCell ref="B18:D18"/>
    <mergeCell ref="E18:H18"/>
    <mergeCell ref="A22:H22"/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</mergeCells>
  <hyperlinks>
    <hyperlink ref="E18" r:id="rId1" xr:uid="{002D1C62-F7D3-437D-A7C2-2AAE8AD1C42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6EE3-EBD7-4040-B1C2-38ADEFEA5BEE}">
  <dimension ref="A1:AX50"/>
  <sheetViews>
    <sheetView workbookViewId="0">
      <selection activeCell="K5" sqref="K5"/>
    </sheetView>
  </sheetViews>
  <sheetFormatPr baseColWidth="10" defaultColWidth="11.42578125" defaultRowHeight="15" x14ac:dyDescent="0.25"/>
  <cols>
    <col min="1" max="1" width="11.42578125" style="45"/>
    <col min="2" max="2" width="12.7109375" style="42" customWidth="1"/>
    <col min="3" max="3" width="17.42578125" style="42" customWidth="1"/>
    <col min="4" max="4" width="15.7109375" style="42" customWidth="1"/>
    <col min="5" max="5" width="22.7109375" style="42" customWidth="1"/>
    <col min="6" max="6" width="20.7109375" style="42" customWidth="1"/>
    <col min="7" max="7" width="12" style="42" bestFit="1" customWidth="1"/>
    <col min="8" max="16384" width="11.42578125" style="42"/>
  </cols>
  <sheetData>
    <row r="1" spans="1:50" s="44" customFormat="1" ht="35.25" customHeight="1" x14ac:dyDescent="0.25">
      <c r="A1" s="83"/>
      <c r="B1" s="83"/>
      <c r="C1" s="83"/>
      <c r="D1" s="83"/>
      <c r="E1" s="83"/>
      <c r="F1" s="83"/>
      <c r="G1" s="92" t="str">
        <f>control!C1</f>
        <v>Cuadro de mando para el ensayo de perfil de ácidos grasos</v>
      </c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0" t="s">
        <v>199</v>
      </c>
      <c r="AR1" s="90"/>
      <c r="AS1" s="90"/>
      <c r="AT1" s="90"/>
      <c r="AU1" s="90"/>
      <c r="AV1" s="87" t="str">
        <f>control!H1</f>
        <v>SOFT-TC-022</v>
      </c>
      <c r="AW1" s="87"/>
      <c r="AX1" s="87"/>
    </row>
    <row r="2" spans="1:50" s="44" customFormat="1" ht="35.25" customHeight="1" x14ac:dyDescent="0.25">
      <c r="A2" s="83"/>
      <c r="B2" s="83"/>
      <c r="C2" s="83"/>
      <c r="D2" s="83"/>
      <c r="E2" s="83"/>
      <c r="F2" s="83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0" t="s">
        <v>200</v>
      </c>
      <c r="AR2" s="90"/>
      <c r="AS2" s="90"/>
      <c r="AT2" s="90"/>
      <c r="AU2" s="90"/>
      <c r="AV2" s="88">
        <f>control!H2</f>
        <v>2</v>
      </c>
      <c r="AW2" s="88"/>
      <c r="AX2" s="88"/>
    </row>
    <row r="3" spans="1:50" s="44" customFormat="1" ht="35.25" customHeight="1" x14ac:dyDescent="0.45">
      <c r="A3" s="83"/>
      <c r="B3" s="83"/>
      <c r="C3" s="83"/>
      <c r="D3" s="83"/>
      <c r="E3" s="83"/>
      <c r="F3" s="83"/>
      <c r="G3" s="84" t="s">
        <v>201</v>
      </c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6"/>
      <c r="AQ3" s="91" t="s">
        <v>202</v>
      </c>
      <c r="AR3" s="91"/>
      <c r="AS3" s="91"/>
      <c r="AT3" s="91"/>
      <c r="AU3" s="91"/>
      <c r="AV3" s="89">
        <f>control!H3</f>
        <v>44944</v>
      </c>
      <c r="AW3" s="89"/>
      <c r="AX3" s="89"/>
    </row>
    <row r="4" spans="1:50" s="44" customFormat="1" x14ac:dyDescent="0.25">
      <c r="A4" s="43"/>
    </row>
    <row r="5" spans="1:50" s="44" customFormat="1" x14ac:dyDescent="0.25">
      <c r="A5" s="43"/>
    </row>
    <row r="6" spans="1:50" s="44" customFormat="1" x14ac:dyDescent="0.25">
      <c r="A6" s="43"/>
    </row>
    <row r="7" spans="1:50" s="44" customFormat="1" x14ac:dyDescent="0.25">
      <c r="A7" s="43"/>
    </row>
    <row r="8" spans="1:50" s="44" customFormat="1" x14ac:dyDescent="0.25">
      <c r="A8" s="43"/>
    </row>
    <row r="9" spans="1:50" s="44" customFormat="1" x14ac:dyDescent="0.25">
      <c r="A9" s="43" t="s">
        <v>41</v>
      </c>
      <c r="B9" s="44" t="s">
        <v>42</v>
      </c>
      <c r="C9" s="44" t="s">
        <v>45</v>
      </c>
      <c r="D9" s="44" t="s">
        <v>43</v>
      </c>
      <c r="E9" s="44" t="s">
        <v>44</v>
      </c>
      <c r="F9" s="44" t="s">
        <v>179</v>
      </c>
      <c r="G9" s="44" t="s">
        <v>122</v>
      </c>
      <c r="H9" s="44" t="s">
        <v>120</v>
      </c>
      <c r="I9" s="44" t="s">
        <v>2</v>
      </c>
      <c r="J9" s="44" t="s">
        <v>3</v>
      </c>
      <c r="K9" s="44" t="s">
        <v>4</v>
      </c>
      <c r="L9" s="44" t="s">
        <v>5</v>
      </c>
      <c r="M9" s="44" t="s">
        <v>6</v>
      </c>
      <c r="N9" s="44" t="s">
        <v>7</v>
      </c>
      <c r="O9" s="44" t="s">
        <v>8</v>
      </c>
      <c r="P9" s="44" t="s">
        <v>9</v>
      </c>
      <c r="Q9" s="44" t="s">
        <v>10</v>
      </c>
      <c r="R9" s="44" t="s">
        <v>11</v>
      </c>
      <c r="S9" s="44" t="s">
        <v>12</v>
      </c>
      <c r="T9" s="44" t="s">
        <v>13</v>
      </c>
      <c r="U9" s="44" t="s">
        <v>14</v>
      </c>
      <c r="V9" s="44" t="s">
        <v>15</v>
      </c>
      <c r="W9" s="44" t="s">
        <v>16</v>
      </c>
      <c r="X9" s="44" t="s">
        <v>17</v>
      </c>
      <c r="Y9" s="44" t="s">
        <v>31</v>
      </c>
      <c r="Z9" s="44" t="s">
        <v>32</v>
      </c>
      <c r="AA9" s="44" t="s">
        <v>33</v>
      </c>
      <c r="AB9" s="44" t="s">
        <v>34</v>
      </c>
      <c r="AC9" s="44" t="s">
        <v>35</v>
      </c>
      <c r="AD9" s="44" t="s">
        <v>36</v>
      </c>
      <c r="AE9" s="44" t="s">
        <v>18</v>
      </c>
      <c r="AF9" s="44" t="s">
        <v>19</v>
      </c>
      <c r="AG9" s="44" t="s">
        <v>21</v>
      </c>
      <c r="AH9" s="44" t="s">
        <v>20</v>
      </c>
      <c r="AI9" s="44" t="s">
        <v>37</v>
      </c>
      <c r="AJ9" s="44" t="s">
        <v>25</v>
      </c>
      <c r="AK9" s="44" t="s">
        <v>38</v>
      </c>
      <c r="AL9" s="44" t="s">
        <v>22</v>
      </c>
      <c r="AM9" s="44" t="s">
        <v>23</v>
      </c>
      <c r="AN9" s="44" t="s">
        <v>28</v>
      </c>
      <c r="AO9" s="44" t="s">
        <v>26</v>
      </c>
      <c r="AP9" s="44" t="s">
        <v>24</v>
      </c>
      <c r="AQ9" s="44" t="s">
        <v>27</v>
      </c>
      <c r="AR9" s="44" t="s">
        <v>29</v>
      </c>
      <c r="AS9" s="44" t="s">
        <v>30</v>
      </c>
      <c r="AT9" s="44" t="s">
        <v>46</v>
      </c>
      <c r="AU9" s="44" t="s">
        <v>47</v>
      </c>
      <c r="AV9" s="44" t="s">
        <v>48</v>
      </c>
      <c r="AW9" s="44" t="s">
        <v>49</v>
      </c>
      <c r="AX9" s="44" t="s">
        <v>50</v>
      </c>
    </row>
    <row r="10" spans="1:50" x14ac:dyDescent="0.25">
      <c r="A10" s="45">
        <v>44946</v>
      </c>
      <c r="B10" s="42" t="s">
        <v>254</v>
      </c>
      <c r="C10" s="42" t="s">
        <v>51</v>
      </c>
      <c r="D10" s="42" t="s">
        <v>118</v>
      </c>
      <c r="E10" s="46">
        <v>0.1792</v>
      </c>
      <c r="F10" s="46" t="s">
        <v>253</v>
      </c>
      <c r="G10" s="47">
        <v>2</v>
      </c>
      <c r="H10" s="46" t="s">
        <v>263</v>
      </c>
      <c r="I10" s="42">
        <v>4683</v>
      </c>
      <c r="J10" s="42">
        <v>4582</v>
      </c>
      <c r="K10" s="42">
        <v>2813</v>
      </c>
      <c r="L10" s="42">
        <v>6002</v>
      </c>
      <c r="M10" s="42">
        <v>339303</v>
      </c>
      <c r="N10" s="42">
        <v>7881</v>
      </c>
      <c r="O10" s="42">
        <v>0</v>
      </c>
      <c r="P10" s="42">
        <v>27315</v>
      </c>
      <c r="Q10" s="42">
        <v>3346</v>
      </c>
      <c r="R10" s="42">
        <v>3221</v>
      </c>
      <c r="S10" s="42">
        <v>608</v>
      </c>
      <c r="T10" s="42">
        <v>137970</v>
      </c>
      <c r="U10" s="42">
        <v>3721</v>
      </c>
      <c r="V10" s="42">
        <v>1530</v>
      </c>
      <c r="W10" s="42">
        <v>517</v>
      </c>
      <c r="X10" s="42">
        <v>40155</v>
      </c>
      <c r="Y10" s="42">
        <v>1146</v>
      </c>
      <c r="Z10" s="42">
        <v>113908</v>
      </c>
      <c r="AA10" s="42">
        <v>1420</v>
      </c>
      <c r="AB10" s="42">
        <v>29056</v>
      </c>
      <c r="AC10" s="42">
        <v>0</v>
      </c>
      <c r="AD10" s="42">
        <v>2012</v>
      </c>
      <c r="AE10" s="42">
        <v>986</v>
      </c>
      <c r="AF10" s="42">
        <v>0</v>
      </c>
      <c r="AG10" s="42">
        <v>0</v>
      </c>
      <c r="AH10" s="42">
        <v>0</v>
      </c>
      <c r="AI10" s="42">
        <v>0</v>
      </c>
      <c r="AJ10" s="42">
        <v>0</v>
      </c>
      <c r="AK10" s="42">
        <v>0</v>
      </c>
      <c r="AL10" s="42">
        <v>436</v>
      </c>
      <c r="AM10" s="42">
        <v>508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 t="s">
        <v>90</v>
      </c>
      <c r="AU10" s="42" t="s">
        <v>255</v>
      </c>
      <c r="AW10" s="42" t="s">
        <v>276</v>
      </c>
    </row>
    <row r="11" spans="1:50" x14ac:dyDescent="0.25">
      <c r="A11" s="45">
        <v>44946</v>
      </c>
      <c r="B11" s="42" t="s">
        <v>55</v>
      </c>
      <c r="C11" s="42" t="s">
        <v>60</v>
      </c>
      <c r="E11" s="46">
        <v>0</v>
      </c>
      <c r="F11" s="46" t="s">
        <v>253</v>
      </c>
      <c r="G11" s="47">
        <v>2</v>
      </c>
      <c r="H11" s="46" t="s">
        <v>263</v>
      </c>
      <c r="I11" s="42">
        <v>0</v>
      </c>
      <c r="J11" s="42">
        <v>601</v>
      </c>
      <c r="K11" s="42">
        <v>0</v>
      </c>
      <c r="L11" s="42">
        <v>0</v>
      </c>
      <c r="M11" s="42">
        <v>181585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4818</v>
      </c>
      <c r="U11" s="42">
        <v>0</v>
      </c>
      <c r="V11" s="42">
        <v>0</v>
      </c>
      <c r="W11" s="42">
        <v>0</v>
      </c>
      <c r="X11" s="42">
        <v>3850</v>
      </c>
      <c r="Y11" s="42">
        <v>0</v>
      </c>
      <c r="Z11" s="42">
        <v>1637</v>
      </c>
      <c r="AA11" s="42">
        <v>0</v>
      </c>
      <c r="AB11" s="42">
        <v>0</v>
      </c>
      <c r="AC11" s="42">
        <v>0</v>
      </c>
      <c r="AD11" s="42">
        <v>0</v>
      </c>
      <c r="AE11" s="42">
        <v>0</v>
      </c>
      <c r="AF11" s="42">
        <v>0</v>
      </c>
      <c r="AG11" s="42">
        <v>0</v>
      </c>
      <c r="AH11" s="42">
        <v>0</v>
      </c>
      <c r="AI11" s="42">
        <v>0</v>
      </c>
      <c r="AJ11" s="42">
        <v>0</v>
      </c>
      <c r="AK11" s="42">
        <v>0</v>
      </c>
      <c r="AL11" s="42">
        <v>0</v>
      </c>
      <c r="AM11" s="42">
        <v>0</v>
      </c>
      <c r="AN11" s="42">
        <v>0</v>
      </c>
      <c r="AO11" s="42">
        <v>0</v>
      </c>
      <c r="AP11" s="42">
        <v>0</v>
      </c>
      <c r="AQ11" s="42">
        <v>0</v>
      </c>
      <c r="AR11" s="42">
        <v>0</v>
      </c>
      <c r="AS11" s="42">
        <v>0</v>
      </c>
      <c r="AT11" s="42" t="s">
        <v>90</v>
      </c>
      <c r="AU11" s="42" t="s">
        <v>255</v>
      </c>
      <c r="AW11" s="42" t="s">
        <v>276</v>
      </c>
    </row>
    <row r="12" spans="1:50" x14ac:dyDescent="0.25">
      <c r="A12" s="45">
        <v>44946</v>
      </c>
      <c r="B12" s="42" t="s">
        <v>257</v>
      </c>
      <c r="C12" s="42" t="s">
        <v>57</v>
      </c>
      <c r="D12" s="42" t="s">
        <v>118</v>
      </c>
      <c r="E12" s="46">
        <v>0.1769</v>
      </c>
      <c r="F12" s="46" t="s">
        <v>253</v>
      </c>
      <c r="G12" s="47">
        <v>2</v>
      </c>
      <c r="H12" s="46" t="s">
        <v>263</v>
      </c>
      <c r="I12" s="42">
        <v>743</v>
      </c>
      <c r="J12" s="42">
        <v>340</v>
      </c>
      <c r="K12" s="42">
        <v>510</v>
      </c>
      <c r="L12" s="42">
        <v>1408</v>
      </c>
      <c r="M12" s="42">
        <v>351414</v>
      </c>
      <c r="N12" s="42">
        <v>2075</v>
      </c>
      <c r="O12" s="42">
        <v>0</v>
      </c>
      <c r="P12" s="42">
        <v>6041</v>
      </c>
      <c r="Q12" s="42">
        <v>631</v>
      </c>
      <c r="R12" s="42">
        <v>621</v>
      </c>
      <c r="S12" s="42">
        <v>0</v>
      </c>
      <c r="T12" s="42">
        <v>92181</v>
      </c>
      <c r="U12" s="42">
        <v>504</v>
      </c>
      <c r="V12" s="42">
        <v>446</v>
      </c>
      <c r="W12" s="42">
        <v>0</v>
      </c>
      <c r="X12" s="42">
        <v>19119</v>
      </c>
      <c r="Y12" s="42">
        <v>603</v>
      </c>
      <c r="Z12" s="42">
        <v>76713</v>
      </c>
      <c r="AA12" s="42">
        <v>361</v>
      </c>
      <c r="AB12" s="42">
        <v>32122</v>
      </c>
      <c r="AC12" s="42">
        <v>0</v>
      </c>
      <c r="AD12" s="42">
        <v>1090</v>
      </c>
      <c r="AE12" s="42">
        <v>791</v>
      </c>
      <c r="AF12" s="42">
        <v>0</v>
      </c>
      <c r="AG12" s="42">
        <v>0</v>
      </c>
      <c r="AH12" s="42">
        <v>0</v>
      </c>
      <c r="AI12" s="42">
        <v>0</v>
      </c>
      <c r="AJ12" s="42">
        <v>0</v>
      </c>
      <c r="AK12" s="42">
        <v>0</v>
      </c>
      <c r="AL12" s="42">
        <v>308</v>
      </c>
      <c r="AM12" s="42">
        <v>456</v>
      </c>
      <c r="AN12" s="42">
        <v>0</v>
      </c>
      <c r="AO12" s="42">
        <v>0</v>
      </c>
      <c r="AP12" s="42">
        <v>0</v>
      </c>
      <c r="AQ12" s="42">
        <v>0</v>
      </c>
      <c r="AR12" s="42">
        <v>0</v>
      </c>
      <c r="AS12" s="42">
        <v>0</v>
      </c>
      <c r="AT12" s="42" t="s">
        <v>90</v>
      </c>
      <c r="AU12" s="42" t="s">
        <v>255</v>
      </c>
      <c r="AW12" s="42" t="s">
        <v>256</v>
      </c>
    </row>
    <row r="13" spans="1:50" x14ac:dyDescent="0.25">
      <c r="A13" s="45">
        <v>44946</v>
      </c>
      <c r="B13" s="42" t="s">
        <v>258</v>
      </c>
      <c r="C13" s="42" t="s">
        <v>51</v>
      </c>
      <c r="D13" s="42" t="s">
        <v>72</v>
      </c>
      <c r="E13" s="46">
        <v>0.1007</v>
      </c>
      <c r="F13" s="46" t="s">
        <v>253</v>
      </c>
      <c r="G13" s="47">
        <v>2</v>
      </c>
      <c r="H13" s="46" t="s">
        <v>263</v>
      </c>
      <c r="I13" s="42">
        <v>0</v>
      </c>
      <c r="J13" s="42">
        <v>654</v>
      </c>
      <c r="K13" s="42">
        <v>0</v>
      </c>
      <c r="L13" s="42">
        <v>253</v>
      </c>
      <c r="M13" s="42">
        <v>166268</v>
      </c>
      <c r="N13" s="42">
        <v>360</v>
      </c>
      <c r="O13" s="42">
        <v>0</v>
      </c>
      <c r="P13" s="42">
        <v>2390</v>
      </c>
      <c r="Q13" s="42">
        <v>0</v>
      </c>
      <c r="R13" s="42">
        <v>243</v>
      </c>
      <c r="S13" s="42">
        <v>0</v>
      </c>
      <c r="T13" s="42">
        <v>39397</v>
      </c>
      <c r="U13" s="42">
        <v>2587</v>
      </c>
      <c r="V13" s="42">
        <v>849</v>
      </c>
      <c r="W13" s="42">
        <v>0</v>
      </c>
      <c r="X13" s="42">
        <v>23562</v>
      </c>
      <c r="Y13" s="42">
        <v>211</v>
      </c>
      <c r="Z13" s="42">
        <v>59049</v>
      </c>
      <c r="AA13" s="42">
        <v>0</v>
      </c>
      <c r="AB13" s="42">
        <v>27004</v>
      </c>
      <c r="AC13" s="42">
        <v>0</v>
      </c>
      <c r="AD13" s="42">
        <v>1246</v>
      </c>
      <c r="AE13" s="42">
        <v>258</v>
      </c>
      <c r="AF13" s="42">
        <v>996</v>
      </c>
      <c r="AG13" s="42">
        <v>1080</v>
      </c>
      <c r="AH13" s="42">
        <v>0</v>
      </c>
      <c r="AI13" s="42">
        <v>0</v>
      </c>
      <c r="AJ13" s="42">
        <v>1024</v>
      </c>
      <c r="AK13" s="42">
        <v>0</v>
      </c>
      <c r="AL13" s="42">
        <v>0</v>
      </c>
      <c r="AM13" s="42">
        <v>887</v>
      </c>
      <c r="AN13" s="42">
        <v>0</v>
      </c>
      <c r="AO13" s="42">
        <v>0</v>
      </c>
      <c r="AP13" s="42">
        <v>0</v>
      </c>
      <c r="AQ13" s="42">
        <v>0</v>
      </c>
      <c r="AR13" s="42">
        <v>5358</v>
      </c>
      <c r="AS13" s="42">
        <v>0</v>
      </c>
      <c r="AT13" s="42" t="s">
        <v>90</v>
      </c>
      <c r="AU13" s="42" t="s">
        <v>255</v>
      </c>
      <c r="AW13" s="42" t="s">
        <v>256</v>
      </c>
    </row>
    <row r="14" spans="1:50" x14ac:dyDescent="0.25">
      <c r="A14" s="45">
        <v>44946</v>
      </c>
      <c r="B14" s="42" t="s">
        <v>258</v>
      </c>
      <c r="C14" s="42" t="s">
        <v>57</v>
      </c>
      <c r="D14" s="42" t="s">
        <v>72</v>
      </c>
      <c r="E14" s="46">
        <v>1.0069999999999999</v>
      </c>
      <c r="F14" s="46" t="s">
        <v>253</v>
      </c>
      <c r="G14" s="47">
        <v>2</v>
      </c>
      <c r="H14" s="46" t="s">
        <v>263</v>
      </c>
      <c r="I14" s="42">
        <v>0</v>
      </c>
      <c r="J14" s="42">
        <v>688</v>
      </c>
      <c r="K14" s="42">
        <v>0</v>
      </c>
      <c r="L14" s="42">
        <v>431</v>
      </c>
      <c r="M14" s="42">
        <v>253494</v>
      </c>
      <c r="N14" s="42">
        <v>421</v>
      </c>
      <c r="O14" s="42">
        <v>0</v>
      </c>
      <c r="P14" s="42">
        <v>2665</v>
      </c>
      <c r="Q14" s="42">
        <v>0</v>
      </c>
      <c r="R14" s="42">
        <v>224</v>
      </c>
      <c r="S14" s="42">
        <v>0</v>
      </c>
      <c r="T14" s="42">
        <v>51315</v>
      </c>
      <c r="U14" s="42">
        <v>3780</v>
      </c>
      <c r="V14" s="42">
        <v>876</v>
      </c>
      <c r="W14" s="42">
        <v>0</v>
      </c>
      <c r="X14" s="42">
        <v>30319</v>
      </c>
      <c r="Y14" s="42">
        <v>247</v>
      </c>
      <c r="Z14" s="42">
        <v>78007</v>
      </c>
      <c r="AA14" s="42">
        <v>0</v>
      </c>
      <c r="AB14" s="42">
        <v>37993</v>
      </c>
      <c r="AC14" s="42">
        <v>0</v>
      </c>
      <c r="AD14" s="42">
        <v>1643</v>
      </c>
      <c r="AE14" s="42">
        <v>359</v>
      </c>
      <c r="AF14" s="42">
        <v>1393</v>
      </c>
      <c r="AG14" s="42">
        <v>1468</v>
      </c>
      <c r="AH14" s="42">
        <v>0</v>
      </c>
      <c r="AI14" s="42">
        <v>0</v>
      </c>
      <c r="AJ14" s="42">
        <v>1318</v>
      </c>
      <c r="AK14" s="42">
        <v>0</v>
      </c>
      <c r="AL14" s="42">
        <v>0</v>
      </c>
      <c r="AM14" s="42">
        <v>1616</v>
      </c>
      <c r="AN14" s="42">
        <v>0</v>
      </c>
      <c r="AO14" s="42">
        <v>0</v>
      </c>
      <c r="AP14" s="42">
        <v>0</v>
      </c>
      <c r="AQ14" s="42">
        <v>0</v>
      </c>
      <c r="AR14" s="42">
        <v>426</v>
      </c>
      <c r="AS14" s="42">
        <v>0</v>
      </c>
      <c r="AT14" s="42" t="s">
        <v>90</v>
      </c>
      <c r="AU14" s="42" t="s">
        <v>255</v>
      </c>
      <c r="AW14" s="42" t="s">
        <v>256</v>
      </c>
    </row>
    <row r="15" spans="1:50" x14ac:dyDescent="0.25">
      <c r="A15" s="45">
        <v>44946</v>
      </c>
      <c r="B15" s="42" t="s">
        <v>259</v>
      </c>
      <c r="C15" s="42" t="s">
        <v>51</v>
      </c>
      <c r="D15" s="42" t="s">
        <v>72</v>
      </c>
      <c r="E15" s="46">
        <v>0.1</v>
      </c>
      <c r="F15" s="46" t="s">
        <v>253</v>
      </c>
      <c r="G15" s="47">
        <v>2</v>
      </c>
      <c r="H15" s="46" t="s">
        <v>263</v>
      </c>
      <c r="I15" s="42">
        <v>0</v>
      </c>
      <c r="J15" s="42">
        <v>711</v>
      </c>
      <c r="K15" s="42">
        <v>0</v>
      </c>
      <c r="L15" s="42">
        <v>627</v>
      </c>
      <c r="M15" s="42">
        <v>376503</v>
      </c>
      <c r="N15" s="42">
        <v>545</v>
      </c>
      <c r="O15" s="42">
        <v>0</v>
      </c>
      <c r="P15" s="42">
        <v>9238</v>
      </c>
      <c r="Q15" s="42">
        <v>772</v>
      </c>
      <c r="R15" s="42">
        <v>890</v>
      </c>
      <c r="S15" s="42">
        <v>0</v>
      </c>
      <c r="T15" s="42">
        <v>157208</v>
      </c>
      <c r="U15" s="42">
        <v>12102</v>
      </c>
      <c r="V15" s="42">
        <v>2452</v>
      </c>
      <c r="W15" s="42">
        <v>0</v>
      </c>
      <c r="X15" s="42">
        <v>93959</v>
      </c>
      <c r="Y15" s="42">
        <v>695</v>
      </c>
      <c r="Z15" s="42">
        <v>240125</v>
      </c>
      <c r="AA15" s="42">
        <v>0</v>
      </c>
      <c r="AB15" s="42">
        <v>90001</v>
      </c>
      <c r="AC15" s="42">
        <v>0</v>
      </c>
      <c r="AD15" s="42">
        <v>3856</v>
      </c>
      <c r="AE15" s="42">
        <v>1274</v>
      </c>
      <c r="AF15" s="42">
        <v>3778</v>
      </c>
      <c r="AG15" s="42">
        <v>3606</v>
      </c>
      <c r="AH15" s="42">
        <v>517</v>
      </c>
      <c r="AI15" s="42">
        <v>0</v>
      </c>
      <c r="AJ15" s="42">
        <v>1920</v>
      </c>
      <c r="AK15" s="42">
        <v>611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 t="s">
        <v>90</v>
      </c>
      <c r="AU15" s="42" t="s">
        <v>255</v>
      </c>
      <c r="AW15" s="42" t="s">
        <v>256</v>
      </c>
    </row>
    <row r="16" spans="1:50" x14ac:dyDescent="0.25">
      <c r="A16" s="45">
        <v>44946</v>
      </c>
      <c r="B16" s="42" t="s">
        <v>260</v>
      </c>
      <c r="C16" s="42" t="s">
        <v>51</v>
      </c>
      <c r="D16" s="42" t="s">
        <v>72</v>
      </c>
      <c r="E16" s="46">
        <v>0.10059999999999999</v>
      </c>
      <c r="F16" s="46" t="s">
        <v>253</v>
      </c>
      <c r="G16" s="47">
        <v>2</v>
      </c>
      <c r="H16" s="46" t="s">
        <v>263</v>
      </c>
      <c r="I16" s="42">
        <v>0</v>
      </c>
      <c r="J16" s="42">
        <v>795</v>
      </c>
      <c r="K16" s="42">
        <v>0</v>
      </c>
      <c r="L16" s="42">
        <v>734</v>
      </c>
      <c r="M16" s="42">
        <v>404704</v>
      </c>
      <c r="N16" s="42">
        <v>603</v>
      </c>
      <c r="O16" s="42">
        <v>0</v>
      </c>
      <c r="P16" s="42">
        <v>9283</v>
      </c>
      <c r="Q16" s="42">
        <v>1252</v>
      </c>
      <c r="R16" s="42">
        <v>863</v>
      </c>
      <c r="S16" s="42">
        <v>298</v>
      </c>
      <c r="T16" s="42">
        <v>146386</v>
      </c>
      <c r="U16" s="42">
        <v>12033</v>
      </c>
      <c r="V16" s="42">
        <v>3322</v>
      </c>
      <c r="W16" s="42">
        <v>0</v>
      </c>
      <c r="X16" s="42">
        <v>86856</v>
      </c>
      <c r="Y16" s="42">
        <v>777</v>
      </c>
      <c r="Z16" s="42">
        <v>222952</v>
      </c>
      <c r="AA16" s="42">
        <v>642</v>
      </c>
      <c r="AB16" s="42">
        <v>84809</v>
      </c>
      <c r="AC16" s="42">
        <v>0</v>
      </c>
      <c r="AD16" s="42">
        <v>3692</v>
      </c>
      <c r="AE16" s="42">
        <v>1119</v>
      </c>
      <c r="AF16" s="42">
        <v>3255</v>
      </c>
      <c r="AG16" s="42">
        <v>3242</v>
      </c>
      <c r="AH16" s="42">
        <v>608</v>
      </c>
      <c r="AI16" s="42">
        <v>0</v>
      </c>
      <c r="AJ16" s="42">
        <v>1751</v>
      </c>
      <c r="AK16" s="42">
        <v>0</v>
      </c>
      <c r="AL16" s="42">
        <v>0</v>
      </c>
      <c r="AM16" s="42">
        <v>0</v>
      </c>
      <c r="AN16" s="42">
        <v>0</v>
      </c>
      <c r="AO16" s="42">
        <v>0</v>
      </c>
      <c r="AP16" s="42">
        <v>5211</v>
      </c>
      <c r="AQ16" s="42">
        <v>0</v>
      </c>
      <c r="AR16" s="42">
        <v>0</v>
      </c>
      <c r="AS16" s="42">
        <v>0</v>
      </c>
      <c r="AT16" s="42" t="s">
        <v>90</v>
      </c>
      <c r="AU16" s="42" t="s">
        <v>255</v>
      </c>
      <c r="AW16" s="42" t="s">
        <v>256</v>
      </c>
    </row>
    <row r="17" spans="1:49" x14ac:dyDescent="0.25">
      <c r="A17" s="45">
        <v>44946</v>
      </c>
      <c r="B17" s="42" t="s">
        <v>261</v>
      </c>
      <c r="C17" s="42" t="s">
        <v>51</v>
      </c>
      <c r="D17" s="42" t="s">
        <v>72</v>
      </c>
      <c r="E17" s="46">
        <v>0.10059999999999999</v>
      </c>
      <c r="F17" s="46" t="s">
        <v>253</v>
      </c>
      <c r="G17" s="47">
        <v>2</v>
      </c>
      <c r="H17" s="46" t="s">
        <v>263</v>
      </c>
      <c r="I17" s="42">
        <v>0</v>
      </c>
      <c r="J17" s="42">
        <v>870</v>
      </c>
      <c r="K17" s="42">
        <v>0</v>
      </c>
      <c r="L17" s="42">
        <v>754</v>
      </c>
      <c r="M17" s="42">
        <v>427507</v>
      </c>
      <c r="N17" s="42">
        <v>675</v>
      </c>
      <c r="O17" s="42">
        <v>0</v>
      </c>
      <c r="P17" s="42">
        <v>9729</v>
      </c>
      <c r="Q17" s="42">
        <v>0</v>
      </c>
      <c r="R17" s="42">
        <v>442</v>
      </c>
      <c r="S17" s="42">
        <v>0</v>
      </c>
      <c r="T17" s="42">
        <v>189885</v>
      </c>
      <c r="U17" s="42">
        <v>14844</v>
      </c>
      <c r="V17" s="42">
        <v>2242</v>
      </c>
      <c r="W17" s="42">
        <v>1506</v>
      </c>
      <c r="X17" s="42">
        <v>103329</v>
      </c>
      <c r="Y17" s="42">
        <v>934</v>
      </c>
      <c r="Z17" s="42">
        <v>307925</v>
      </c>
      <c r="AA17" s="42">
        <v>229</v>
      </c>
      <c r="AB17" s="42">
        <v>125712</v>
      </c>
      <c r="AC17" s="42">
        <v>0</v>
      </c>
      <c r="AD17" s="42">
        <v>5158</v>
      </c>
      <c r="AE17" s="42">
        <v>1628</v>
      </c>
      <c r="AF17" s="42">
        <v>5685</v>
      </c>
      <c r="AG17" s="42">
        <v>5101</v>
      </c>
      <c r="AH17" s="42">
        <v>890</v>
      </c>
      <c r="AI17" s="42">
        <v>0</v>
      </c>
      <c r="AJ17" s="42">
        <v>2568</v>
      </c>
      <c r="AK17" s="42">
        <v>0</v>
      </c>
      <c r="AL17" s="42">
        <v>0</v>
      </c>
      <c r="AM17" s="42">
        <v>0</v>
      </c>
      <c r="AN17" s="42">
        <v>0</v>
      </c>
      <c r="AO17" s="42">
        <v>0</v>
      </c>
      <c r="AP17" s="42">
        <v>0</v>
      </c>
      <c r="AQ17" s="42">
        <v>0</v>
      </c>
      <c r="AR17" s="42">
        <v>0</v>
      </c>
      <c r="AS17" s="42">
        <v>0</v>
      </c>
      <c r="AT17" s="42" t="s">
        <v>90</v>
      </c>
      <c r="AU17" s="42" t="s">
        <v>255</v>
      </c>
      <c r="AW17" s="42" t="s">
        <v>256</v>
      </c>
    </row>
    <row r="18" spans="1:49" x14ac:dyDescent="0.25">
      <c r="A18" s="45">
        <v>44946</v>
      </c>
      <c r="B18" s="42" t="s">
        <v>262</v>
      </c>
      <c r="C18" s="42" t="s">
        <v>51</v>
      </c>
      <c r="D18" s="42" t="s">
        <v>73</v>
      </c>
      <c r="E18" s="46">
        <v>0.1013</v>
      </c>
      <c r="F18" s="46" t="s">
        <v>253</v>
      </c>
      <c r="G18" s="47">
        <v>2</v>
      </c>
      <c r="H18" s="46" t="s">
        <v>263</v>
      </c>
      <c r="I18" s="42">
        <v>3795</v>
      </c>
      <c r="J18" s="42">
        <v>2786</v>
      </c>
      <c r="K18" s="42">
        <v>3465</v>
      </c>
      <c r="L18" s="42">
        <v>4819</v>
      </c>
      <c r="M18" s="42">
        <v>259289</v>
      </c>
      <c r="N18" s="42">
        <v>6184</v>
      </c>
      <c r="O18" s="42">
        <v>169</v>
      </c>
      <c r="P18" s="42">
        <v>21969</v>
      </c>
      <c r="Q18" s="42">
        <v>2631</v>
      </c>
      <c r="R18" s="42">
        <v>2587</v>
      </c>
      <c r="S18" s="42">
        <v>594</v>
      </c>
      <c r="T18" s="42">
        <v>72327</v>
      </c>
      <c r="U18" s="42">
        <v>2693</v>
      </c>
      <c r="V18" s="42">
        <v>844</v>
      </c>
      <c r="W18" s="42">
        <v>425</v>
      </c>
      <c r="X18" s="42">
        <v>32067</v>
      </c>
      <c r="Y18" s="42">
        <v>1041</v>
      </c>
      <c r="Z18" s="42">
        <v>71104</v>
      </c>
      <c r="AA18" s="42">
        <v>1386</v>
      </c>
      <c r="AB18" s="42">
        <v>5775</v>
      </c>
      <c r="AC18" s="42">
        <v>0</v>
      </c>
      <c r="AD18" s="42">
        <v>953</v>
      </c>
      <c r="AE18" s="42">
        <v>0</v>
      </c>
      <c r="AF18" s="42">
        <v>0</v>
      </c>
      <c r="AG18" s="42">
        <v>0</v>
      </c>
      <c r="AH18" s="42">
        <v>0</v>
      </c>
      <c r="AI18" s="42">
        <v>0</v>
      </c>
      <c r="AJ18" s="42">
        <v>0</v>
      </c>
      <c r="AK18" s="42">
        <v>0</v>
      </c>
      <c r="AL18" s="42">
        <v>0</v>
      </c>
      <c r="AM18" s="42">
        <v>0</v>
      </c>
      <c r="AN18" s="42">
        <v>1286</v>
      </c>
      <c r="AO18" s="42">
        <v>0</v>
      </c>
      <c r="AP18" s="42">
        <v>2435</v>
      </c>
      <c r="AQ18" s="42">
        <v>0</v>
      </c>
      <c r="AR18" s="42">
        <v>0</v>
      </c>
      <c r="AS18" s="42">
        <v>0</v>
      </c>
      <c r="AT18" s="42" t="s">
        <v>90</v>
      </c>
      <c r="AU18" s="42" t="s">
        <v>255</v>
      </c>
      <c r="AW18" s="42" t="s">
        <v>256</v>
      </c>
    </row>
    <row r="19" spans="1:49" x14ac:dyDescent="0.25">
      <c r="A19" s="45">
        <v>44946</v>
      </c>
      <c r="B19" s="42" t="s">
        <v>262</v>
      </c>
      <c r="C19" s="42" t="s">
        <v>57</v>
      </c>
      <c r="D19" s="42" t="s">
        <v>73</v>
      </c>
      <c r="E19" s="46">
        <v>0.1017</v>
      </c>
      <c r="F19" s="46" t="s">
        <v>253</v>
      </c>
      <c r="G19" s="47">
        <v>2</v>
      </c>
      <c r="H19" s="46" t="s">
        <v>263</v>
      </c>
      <c r="I19" s="42">
        <v>3339</v>
      </c>
      <c r="J19" s="42">
        <v>2142</v>
      </c>
      <c r="K19" s="42">
        <v>1733</v>
      </c>
      <c r="L19" s="42">
        <v>4020</v>
      </c>
      <c r="M19" s="42">
        <v>217100</v>
      </c>
      <c r="N19" s="42">
        <v>4954</v>
      </c>
      <c r="O19" s="42">
        <v>0</v>
      </c>
      <c r="P19" s="42">
        <v>17915</v>
      </c>
      <c r="Q19" s="42">
        <v>2188</v>
      </c>
      <c r="R19" s="42">
        <v>2080</v>
      </c>
      <c r="S19" s="42">
        <v>452</v>
      </c>
      <c r="T19" s="42">
        <v>60168</v>
      </c>
      <c r="U19" s="42">
        <v>2154</v>
      </c>
      <c r="V19" s="42">
        <v>779</v>
      </c>
      <c r="W19" s="42">
        <v>0</v>
      </c>
      <c r="X19" s="42">
        <v>27225</v>
      </c>
      <c r="Y19" s="42">
        <v>952</v>
      </c>
      <c r="Z19" s="42">
        <v>58729</v>
      </c>
      <c r="AA19" s="42">
        <v>1081</v>
      </c>
      <c r="AB19" s="42">
        <v>4697</v>
      </c>
      <c r="AC19" s="42">
        <v>0</v>
      </c>
      <c r="AD19" s="42">
        <v>820</v>
      </c>
      <c r="AE19" s="42">
        <v>415</v>
      </c>
      <c r="AF19" s="42">
        <v>0</v>
      </c>
      <c r="AG19" s="42">
        <v>0</v>
      </c>
      <c r="AH19" s="42">
        <v>0</v>
      </c>
      <c r="AI19" s="42">
        <v>0</v>
      </c>
      <c r="AJ19" s="42">
        <v>0</v>
      </c>
      <c r="AK19" s="42">
        <v>0</v>
      </c>
      <c r="AL19" s="42">
        <v>0</v>
      </c>
      <c r="AM19" s="42">
        <v>0</v>
      </c>
      <c r="AN19" s="42">
        <v>0</v>
      </c>
      <c r="AO19" s="42">
        <v>0</v>
      </c>
      <c r="AP19" s="42">
        <v>0</v>
      </c>
      <c r="AQ19" s="42">
        <v>0</v>
      </c>
      <c r="AR19" s="42">
        <v>0</v>
      </c>
      <c r="AS19" s="42">
        <v>0</v>
      </c>
      <c r="AT19" s="42" t="s">
        <v>90</v>
      </c>
      <c r="AU19" s="42" t="s">
        <v>255</v>
      </c>
      <c r="AW19" s="42" t="s">
        <v>256</v>
      </c>
    </row>
    <row r="20" spans="1:49" x14ac:dyDescent="0.25">
      <c r="A20" s="45">
        <v>44946</v>
      </c>
      <c r="B20" s="42" t="s">
        <v>263</v>
      </c>
      <c r="C20" s="42" t="s">
        <v>91</v>
      </c>
      <c r="E20" s="46"/>
      <c r="F20" s="46"/>
      <c r="G20" s="47">
        <v>0</v>
      </c>
      <c r="H20" s="46"/>
      <c r="I20" s="42">
        <v>32346</v>
      </c>
      <c r="J20" s="42">
        <v>38316</v>
      </c>
      <c r="K20" s="42">
        <v>43178</v>
      </c>
      <c r="L20" s="42">
        <v>46554</v>
      </c>
      <c r="M20" s="42">
        <v>23657</v>
      </c>
      <c r="N20" s="42">
        <v>49340</v>
      </c>
      <c r="O20" s="42">
        <v>24446</v>
      </c>
      <c r="P20" s="42">
        <v>50617</v>
      </c>
      <c r="Q20" s="42">
        <v>24478</v>
      </c>
      <c r="R20" s="42">
        <v>25333</v>
      </c>
      <c r="S20" s="42">
        <v>24859</v>
      </c>
      <c r="T20" s="42">
        <v>76293</v>
      </c>
      <c r="U20" s="42">
        <v>25190</v>
      </c>
      <c r="V20" s="42">
        <v>24954</v>
      </c>
      <c r="W20" s="42">
        <v>25505</v>
      </c>
      <c r="X20" s="42">
        <v>51314</v>
      </c>
      <c r="Y20" s="42">
        <v>24652</v>
      </c>
      <c r="Z20" s="42">
        <v>51590</v>
      </c>
      <c r="AA20" s="42">
        <v>25859</v>
      </c>
      <c r="AB20" s="42">
        <v>26192</v>
      </c>
      <c r="AC20" s="42">
        <v>25990</v>
      </c>
      <c r="AD20" s="42">
        <v>26331</v>
      </c>
      <c r="AE20" s="42">
        <v>52898</v>
      </c>
      <c r="AF20" s="42">
        <v>25948</v>
      </c>
      <c r="AG20" s="42">
        <v>26053</v>
      </c>
      <c r="AH20" s="42">
        <v>25927</v>
      </c>
      <c r="AI20" s="42">
        <v>25372</v>
      </c>
      <c r="AJ20" s="42">
        <v>25818</v>
      </c>
      <c r="AK20" s="42">
        <v>25086</v>
      </c>
      <c r="AL20" s="42">
        <v>53736</v>
      </c>
      <c r="AM20" s="42">
        <v>28473</v>
      </c>
      <c r="AN20" s="42">
        <v>23841</v>
      </c>
      <c r="AO20" s="42">
        <v>26067</v>
      </c>
      <c r="AP20" s="42">
        <v>27107</v>
      </c>
      <c r="AQ20" s="42">
        <v>56398</v>
      </c>
      <c r="AR20" s="42">
        <v>27229</v>
      </c>
      <c r="AS20" s="42">
        <v>27303</v>
      </c>
      <c r="AT20" s="42" t="s">
        <v>90</v>
      </c>
    </row>
    <row r="21" spans="1:49" x14ac:dyDescent="0.25">
      <c r="A21" s="45">
        <v>44946</v>
      </c>
      <c r="B21" s="42" t="s">
        <v>264</v>
      </c>
      <c r="C21" s="42" t="s">
        <v>51</v>
      </c>
      <c r="D21" s="42" t="s">
        <v>85</v>
      </c>
      <c r="E21" s="46">
        <v>2.0063</v>
      </c>
      <c r="F21" s="46" t="s">
        <v>253</v>
      </c>
      <c r="G21" s="47">
        <v>2</v>
      </c>
      <c r="H21" s="46" t="s">
        <v>263</v>
      </c>
      <c r="I21" s="42">
        <v>133821</v>
      </c>
      <c r="J21" s="42">
        <v>108401</v>
      </c>
      <c r="K21" s="42">
        <v>288210</v>
      </c>
      <c r="L21" s="42">
        <v>311401</v>
      </c>
      <c r="M21" s="42">
        <v>832210</v>
      </c>
      <c r="N21" s="42">
        <v>1748375</v>
      </c>
      <c r="O21" s="42">
        <v>4205</v>
      </c>
      <c r="P21" s="42">
        <v>1208045</v>
      </c>
      <c r="Q21" s="42">
        <v>64595</v>
      </c>
      <c r="R21" s="42">
        <v>61081</v>
      </c>
      <c r="S21" s="42">
        <v>13786</v>
      </c>
      <c r="T21" s="42">
        <v>1947495</v>
      </c>
      <c r="U21" s="42">
        <v>61292</v>
      </c>
      <c r="V21" s="42">
        <v>25249</v>
      </c>
      <c r="W21" s="42">
        <v>10460</v>
      </c>
      <c r="X21" s="42">
        <v>1231393</v>
      </c>
      <c r="Y21" s="42">
        <v>0</v>
      </c>
      <c r="Z21" s="42">
        <v>1746294</v>
      </c>
      <c r="AA21" s="42">
        <v>37695</v>
      </c>
      <c r="AB21" s="42">
        <v>82028</v>
      </c>
      <c r="AC21" s="42">
        <v>0</v>
      </c>
      <c r="AD21" s="42">
        <v>25230</v>
      </c>
      <c r="AE21" s="42">
        <v>53616</v>
      </c>
      <c r="AF21" s="42">
        <v>0</v>
      </c>
      <c r="AG21" s="42">
        <v>0</v>
      </c>
      <c r="AH21" s="42">
        <v>0</v>
      </c>
      <c r="AI21" s="42">
        <v>3963</v>
      </c>
      <c r="AJ21" s="42">
        <v>4923</v>
      </c>
      <c r="AK21" s="42">
        <v>0</v>
      </c>
      <c r="AL21" s="42">
        <v>5322</v>
      </c>
      <c r="AM21" s="42">
        <v>709</v>
      </c>
      <c r="AN21" s="42">
        <v>5192</v>
      </c>
      <c r="AO21" s="42">
        <v>0</v>
      </c>
      <c r="AP21" s="42">
        <v>3611</v>
      </c>
      <c r="AQ21" s="42">
        <v>3464</v>
      </c>
      <c r="AR21" s="42">
        <v>4121</v>
      </c>
      <c r="AS21" s="42">
        <v>417</v>
      </c>
      <c r="AT21" s="42" t="s">
        <v>90</v>
      </c>
      <c r="AU21" s="42" t="s">
        <v>255</v>
      </c>
      <c r="AW21" s="42" t="s">
        <v>256</v>
      </c>
    </row>
    <row r="22" spans="1:49" x14ac:dyDescent="0.25">
      <c r="A22" s="45">
        <v>44946</v>
      </c>
      <c r="B22" s="42" t="s">
        <v>265</v>
      </c>
      <c r="C22" s="42" t="s">
        <v>51</v>
      </c>
      <c r="D22" s="42" t="s">
        <v>85</v>
      </c>
      <c r="E22" s="46">
        <v>2.0015999999999998</v>
      </c>
      <c r="F22" s="46" t="s">
        <v>253</v>
      </c>
      <c r="G22" s="47">
        <v>2</v>
      </c>
      <c r="H22" s="46" t="s">
        <v>263</v>
      </c>
      <c r="I22" s="42">
        <v>1706</v>
      </c>
      <c r="J22" s="42">
        <v>1487</v>
      </c>
      <c r="K22" s="42">
        <v>5580</v>
      </c>
      <c r="L22" s="42">
        <v>6365</v>
      </c>
      <c r="M22" s="42">
        <v>414125</v>
      </c>
      <c r="N22" s="42">
        <v>32758</v>
      </c>
      <c r="O22" s="42">
        <v>0</v>
      </c>
      <c r="P22" s="42">
        <v>40624</v>
      </c>
      <c r="Q22" s="42">
        <v>1260</v>
      </c>
      <c r="R22" s="42">
        <v>1727</v>
      </c>
      <c r="S22" s="42">
        <v>0</v>
      </c>
      <c r="T22" s="42">
        <v>441798</v>
      </c>
      <c r="U22" s="42">
        <v>2896</v>
      </c>
      <c r="V22" s="42">
        <v>1154</v>
      </c>
      <c r="W22" s="42">
        <v>0</v>
      </c>
      <c r="X22" s="42">
        <v>60463</v>
      </c>
      <c r="Y22" s="42">
        <v>781</v>
      </c>
      <c r="Z22" s="42">
        <v>415351</v>
      </c>
      <c r="AA22" s="42">
        <v>1306</v>
      </c>
      <c r="AB22" s="42">
        <v>466412</v>
      </c>
      <c r="AC22" s="42">
        <v>0</v>
      </c>
      <c r="AD22" s="42">
        <v>15673</v>
      </c>
      <c r="AE22" s="42">
        <v>7221</v>
      </c>
      <c r="AF22" s="42">
        <v>3913</v>
      </c>
      <c r="AG22" s="42">
        <v>0</v>
      </c>
      <c r="AH22" s="42">
        <v>0</v>
      </c>
      <c r="AI22" s="42">
        <v>0</v>
      </c>
      <c r="AJ22" s="42">
        <v>0</v>
      </c>
      <c r="AK22" s="42">
        <v>0</v>
      </c>
      <c r="AL22" s="42">
        <v>2862</v>
      </c>
      <c r="AM22" s="42">
        <v>0</v>
      </c>
      <c r="AN22" s="42">
        <v>1653</v>
      </c>
      <c r="AO22" s="42">
        <v>4654</v>
      </c>
      <c r="AP22" s="42">
        <v>757</v>
      </c>
      <c r="AQ22" s="42">
        <v>7388</v>
      </c>
      <c r="AR22" s="42">
        <v>0</v>
      </c>
      <c r="AS22" s="42">
        <v>0</v>
      </c>
      <c r="AT22" s="42" t="s">
        <v>90</v>
      </c>
      <c r="AU22" s="42" t="s">
        <v>255</v>
      </c>
      <c r="AW22" s="42" t="s">
        <v>256</v>
      </c>
    </row>
    <row r="23" spans="1:49" x14ac:dyDescent="0.25">
      <c r="A23" s="45">
        <v>44946</v>
      </c>
      <c r="B23" s="42" t="s">
        <v>265</v>
      </c>
      <c r="C23" s="42" t="s">
        <v>57</v>
      </c>
      <c r="D23" s="42" t="s">
        <v>85</v>
      </c>
      <c r="E23" s="46">
        <v>2.0015000000000001</v>
      </c>
      <c r="F23" s="46" t="s">
        <v>253</v>
      </c>
      <c r="G23" s="47">
        <v>2</v>
      </c>
      <c r="H23" s="46" t="s">
        <v>263</v>
      </c>
      <c r="I23" s="42">
        <v>824</v>
      </c>
      <c r="J23" s="42">
        <v>271</v>
      </c>
      <c r="K23" s="42">
        <v>1205</v>
      </c>
      <c r="L23" s="42">
        <v>1592</v>
      </c>
      <c r="M23" s="42">
        <v>413953</v>
      </c>
      <c r="N23" s="42">
        <v>7488</v>
      </c>
      <c r="O23" s="42">
        <v>0</v>
      </c>
      <c r="P23" s="42">
        <v>23617</v>
      </c>
      <c r="Q23" s="42">
        <v>0</v>
      </c>
      <c r="R23" s="42">
        <v>798</v>
      </c>
      <c r="S23" s="42">
        <v>0</v>
      </c>
      <c r="T23" s="42">
        <v>434751</v>
      </c>
      <c r="U23" s="42">
        <v>2183</v>
      </c>
      <c r="V23" s="42">
        <v>784</v>
      </c>
      <c r="W23" s="42">
        <v>0</v>
      </c>
      <c r="X23" s="42">
        <v>42761</v>
      </c>
      <c r="Y23" s="42">
        <v>639</v>
      </c>
      <c r="Z23" s="42">
        <v>409591</v>
      </c>
      <c r="AA23" s="42">
        <v>804</v>
      </c>
      <c r="AB23" s="42">
        <v>488754</v>
      </c>
      <c r="AC23" s="42">
        <v>0</v>
      </c>
      <c r="AD23" s="42">
        <v>15905</v>
      </c>
      <c r="AE23" s="42">
        <v>7479</v>
      </c>
      <c r="AF23" s="42">
        <v>4256</v>
      </c>
      <c r="AG23" s="42">
        <v>0</v>
      </c>
      <c r="AH23" s="42">
        <v>0</v>
      </c>
      <c r="AI23" s="42">
        <v>0</v>
      </c>
      <c r="AJ23" s="42">
        <v>0</v>
      </c>
      <c r="AK23" s="42">
        <v>0</v>
      </c>
      <c r="AL23" s="42">
        <v>2814</v>
      </c>
      <c r="AM23" s="42">
        <v>0</v>
      </c>
      <c r="AN23" s="42">
        <v>1032</v>
      </c>
      <c r="AO23" s="42">
        <v>1468</v>
      </c>
      <c r="AP23" s="42">
        <v>204</v>
      </c>
      <c r="AQ23" s="42">
        <v>8477</v>
      </c>
      <c r="AR23" s="42">
        <v>0</v>
      </c>
      <c r="AS23" s="42">
        <v>0</v>
      </c>
      <c r="AT23" s="42" t="s">
        <v>90</v>
      </c>
      <c r="AU23" s="42" t="s">
        <v>255</v>
      </c>
      <c r="AW23" s="42" t="s">
        <v>256</v>
      </c>
    </row>
    <row r="24" spans="1:49" x14ac:dyDescent="0.25">
      <c r="A24" s="45">
        <v>44946</v>
      </c>
      <c r="B24" s="42" t="s">
        <v>266</v>
      </c>
      <c r="C24" s="42" t="s">
        <v>51</v>
      </c>
      <c r="D24" s="42" t="s">
        <v>67</v>
      </c>
      <c r="E24" s="46">
        <v>0.1012</v>
      </c>
      <c r="F24" s="46" t="s">
        <v>253</v>
      </c>
      <c r="G24" s="47">
        <v>2</v>
      </c>
      <c r="H24" s="46" t="s">
        <v>263</v>
      </c>
      <c r="I24" s="42">
        <v>0</v>
      </c>
      <c r="J24" s="42">
        <v>245</v>
      </c>
      <c r="K24" s="42">
        <v>348</v>
      </c>
      <c r="L24" s="42">
        <v>625</v>
      </c>
      <c r="M24" s="42">
        <v>328562</v>
      </c>
      <c r="N24" s="42">
        <v>1570</v>
      </c>
      <c r="O24" s="42">
        <v>0</v>
      </c>
      <c r="P24" s="42">
        <v>3101</v>
      </c>
      <c r="Q24" s="42">
        <v>0</v>
      </c>
      <c r="R24" s="42">
        <v>434</v>
      </c>
      <c r="S24" s="42">
        <v>0</v>
      </c>
      <c r="T24" s="42">
        <v>43351</v>
      </c>
      <c r="U24" s="42">
        <v>943</v>
      </c>
      <c r="V24" s="42">
        <v>358</v>
      </c>
      <c r="W24" s="42">
        <v>0</v>
      </c>
      <c r="X24" s="42">
        <v>19558</v>
      </c>
      <c r="Y24" s="42">
        <v>495</v>
      </c>
      <c r="Z24" s="42">
        <v>494511</v>
      </c>
      <c r="AA24" s="42">
        <v>239</v>
      </c>
      <c r="AB24" s="42">
        <v>69909</v>
      </c>
      <c r="AC24" s="42">
        <v>0</v>
      </c>
      <c r="AD24" s="42">
        <v>5383</v>
      </c>
      <c r="AE24" s="42">
        <v>1642</v>
      </c>
      <c r="AF24" s="42">
        <v>1719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4587</v>
      </c>
      <c r="AM24" s="42">
        <v>0</v>
      </c>
      <c r="AN24" s="42">
        <v>580</v>
      </c>
      <c r="AO24" s="42">
        <v>2278</v>
      </c>
      <c r="AP24" s="42">
        <v>445</v>
      </c>
      <c r="AQ24" s="42">
        <v>2042</v>
      </c>
      <c r="AR24" s="42">
        <v>0</v>
      </c>
      <c r="AS24" s="42">
        <v>934</v>
      </c>
      <c r="AT24" s="42" t="s">
        <v>90</v>
      </c>
      <c r="AU24" s="42" t="s">
        <v>255</v>
      </c>
      <c r="AW24" s="42" t="s">
        <v>256</v>
      </c>
    </row>
    <row r="25" spans="1:49" x14ac:dyDescent="0.25">
      <c r="A25" s="45">
        <v>44946</v>
      </c>
      <c r="B25" s="42" t="s">
        <v>266</v>
      </c>
      <c r="C25" s="42" t="s">
        <v>57</v>
      </c>
      <c r="D25" s="42" t="s">
        <v>67</v>
      </c>
      <c r="E25" s="46">
        <v>0.10100000000000001</v>
      </c>
      <c r="F25" s="46" t="s">
        <v>253</v>
      </c>
      <c r="G25" s="47">
        <v>2</v>
      </c>
      <c r="H25" s="46" t="s">
        <v>263</v>
      </c>
      <c r="I25" s="42">
        <v>0</v>
      </c>
      <c r="J25" s="42">
        <v>260</v>
      </c>
      <c r="K25" s="42">
        <v>278</v>
      </c>
      <c r="L25" s="42">
        <v>625</v>
      </c>
      <c r="M25" s="42">
        <v>334901</v>
      </c>
      <c r="N25" s="42">
        <v>1239</v>
      </c>
      <c r="O25" s="42">
        <v>0</v>
      </c>
      <c r="P25" s="42">
        <v>3010</v>
      </c>
      <c r="Q25" s="42">
        <v>0</v>
      </c>
      <c r="R25" s="42">
        <v>0</v>
      </c>
      <c r="S25" s="42">
        <v>0</v>
      </c>
      <c r="T25" s="42">
        <v>43031</v>
      </c>
      <c r="U25" s="42">
        <v>886</v>
      </c>
      <c r="V25" s="42">
        <v>0</v>
      </c>
      <c r="W25" s="42">
        <v>0</v>
      </c>
      <c r="X25" s="42">
        <v>19232</v>
      </c>
      <c r="Y25" s="42">
        <v>430</v>
      </c>
      <c r="Z25" s="42">
        <v>493439</v>
      </c>
      <c r="AA25" s="42">
        <v>229</v>
      </c>
      <c r="AB25" s="42">
        <v>70302</v>
      </c>
      <c r="AC25" s="42">
        <v>0</v>
      </c>
      <c r="AD25" s="42">
        <v>5652</v>
      </c>
      <c r="AE25" s="42">
        <v>0</v>
      </c>
      <c r="AF25" s="42">
        <v>1680</v>
      </c>
      <c r="AG25" s="42">
        <v>0</v>
      </c>
      <c r="AH25" s="42">
        <v>0</v>
      </c>
      <c r="AI25" s="42">
        <v>0</v>
      </c>
      <c r="AJ25" s="42">
        <v>0</v>
      </c>
      <c r="AK25" s="42">
        <v>0</v>
      </c>
      <c r="AL25" s="42">
        <v>4953</v>
      </c>
      <c r="AM25" s="42">
        <v>551</v>
      </c>
      <c r="AN25" s="42">
        <v>0</v>
      </c>
      <c r="AO25" s="42">
        <v>2236</v>
      </c>
      <c r="AP25" s="42">
        <v>140</v>
      </c>
      <c r="AQ25" s="42">
        <v>1945</v>
      </c>
      <c r="AR25" s="42">
        <v>0</v>
      </c>
      <c r="AS25" s="42">
        <v>0</v>
      </c>
      <c r="AT25" s="42" t="s">
        <v>90</v>
      </c>
      <c r="AU25" s="42" t="s">
        <v>255</v>
      </c>
      <c r="AW25" s="42" t="s">
        <v>256</v>
      </c>
    </row>
    <row r="26" spans="1:49" x14ac:dyDescent="0.25">
      <c r="A26" s="45">
        <v>44946</v>
      </c>
      <c r="B26" s="42" t="s">
        <v>267</v>
      </c>
      <c r="C26" s="42" t="s">
        <v>51</v>
      </c>
      <c r="D26" s="42" t="s">
        <v>67</v>
      </c>
      <c r="E26" s="46">
        <v>0.1016</v>
      </c>
      <c r="F26" s="46" t="s">
        <v>253</v>
      </c>
      <c r="G26" s="47">
        <v>2</v>
      </c>
      <c r="H26" s="46" t="s">
        <v>263</v>
      </c>
      <c r="I26" s="42">
        <v>0</v>
      </c>
      <c r="J26" s="42">
        <v>671</v>
      </c>
      <c r="K26" s="42">
        <v>0</v>
      </c>
      <c r="L26" s="42">
        <v>0</v>
      </c>
      <c r="M26" s="42">
        <v>3648</v>
      </c>
      <c r="N26" s="42">
        <v>0</v>
      </c>
      <c r="O26" s="42">
        <v>0</v>
      </c>
      <c r="P26" s="42">
        <v>297</v>
      </c>
      <c r="Q26" s="42">
        <v>0</v>
      </c>
      <c r="R26" s="42">
        <v>0</v>
      </c>
      <c r="S26" s="42">
        <v>0</v>
      </c>
      <c r="T26" s="42">
        <v>3875</v>
      </c>
      <c r="U26" s="42">
        <v>226</v>
      </c>
      <c r="V26" s="42">
        <v>0</v>
      </c>
      <c r="W26" s="42">
        <v>0</v>
      </c>
      <c r="X26" s="42">
        <v>1817</v>
      </c>
      <c r="Y26" s="42">
        <v>0</v>
      </c>
      <c r="Z26" s="42">
        <v>5445</v>
      </c>
      <c r="AA26" s="42">
        <v>0</v>
      </c>
      <c r="AB26" s="42">
        <v>2025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0</v>
      </c>
      <c r="AI26" s="42">
        <v>0</v>
      </c>
      <c r="AJ26" s="42">
        <v>0</v>
      </c>
      <c r="AK26" s="42">
        <v>0</v>
      </c>
      <c r="AL26" s="42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 t="s">
        <v>90</v>
      </c>
      <c r="AU26" s="42" t="s">
        <v>255</v>
      </c>
      <c r="AW26" s="42" t="s">
        <v>256</v>
      </c>
    </row>
    <row r="27" spans="1:49" x14ac:dyDescent="0.25">
      <c r="A27" s="45">
        <v>44946</v>
      </c>
      <c r="B27" s="42" t="s">
        <v>268</v>
      </c>
      <c r="C27" s="42" t="s">
        <v>51</v>
      </c>
      <c r="D27" s="42" t="s">
        <v>67</v>
      </c>
      <c r="E27" s="46">
        <v>0.1013</v>
      </c>
      <c r="F27" s="46" t="s">
        <v>253</v>
      </c>
      <c r="G27" s="47">
        <v>2</v>
      </c>
      <c r="H27" s="46" t="s">
        <v>263</v>
      </c>
      <c r="I27" s="42">
        <v>0</v>
      </c>
      <c r="J27" s="42">
        <v>687</v>
      </c>
      <c r="K27" s="42">
        <v>0</v>
      </c>
      <c r="L27" s="42">
        <v>0</v>
      </c>
      <c r="M27" s="42">
        <v>353315</v>
      </c>
      <c r="N27" s="42">
        <v>230</v>
      </c>
      <c r="O27" s="42">
        <v>0</v>
      </c>
      <c r="P27" s="42">
        <v>621</v>
      </c>
      <c r="Q27" s="42">
        <v>0</v>
      </c>
      <c r="R27" s="42">
        <v>0</v>
      </c>
      <c r="S27" s="42">
        <v>0</v>
      </c>
      <c r="T27" s="42">
        <v>36149</v>
      </c>
      <c r="U27" s="42">
        <v>659</v>
      </c>
      <c r="V27" s="42">
        <v>0</v>
      </c>
      <c r="W27" s="42">
        <v>0</v>
      </c>
      <c r="X27" s="42">
        <v>16670</v>
      </c>
      <c r="Y27" s="42">
        <v>0</v>
      </c>
      <c r="Z27" s="42">
        <v>471504</v>
      </c>
      <c r="AA27" s="42">
        <v>0</v>
      </c>
      <c r="AB27" s="42">
        <v>68023</v>
      </c>
      <c r="AC27" s="42">
        <v>0</v>
      </c>
      <c r="AD27" s="42">
        <v>5258</v>
      </c>
      <c r="AE27" s="42">
        <v>1583</v>
      </c>
      <c r="AF27" s="42">
        <v>1600</v>
      </c>
      <c r="AG27" s="42">
        <v>0</v>
      </c>
      <c r="AH27" s="42">
        <v>0</v>
      </c>
      <c r="AI27" s="42">
        <v>0</v>
      </c>
      <c r="AJ27" s="42">
        <v>0</v>
      </c>
      <c r="AK27" s="42">
        <v>0</v>
      </c>
      <c r="AL27" s="42">
        <v>4729</v>
      </c>
      <c r="AM27" s="42">
        <v>0</v>
      </c>
      <c r="AN27" s="42">
        <v>0</v>
      </c>
      <c r="AO27" s="42">
        <v>2195</v>
      </c>
      <c r="AP27" s="42">
        <v>5380</v>
      </c>
      <c r="AQ27" s="42">
        <v>2168</v>
      </c>
      <c r="AR27" s="42">
        <v>0</v>
      </c>
      <c r="AS27" s="42">
        <v>0</v>
      </c>
      <c r="AT27" s="42" t="s">
        <v>90</v>
      </c>
      <c r="AU27" s="42" t="s">
        <v>255</v>
      </c>
      <c r="AW27" s="42" t="s">
        <v>256</v>
      </c>
    </row>
    <row r="28" spans="1:49" x14ac:dyDescent="0.25">
      <c r="A28" s="45">
        <v>44946</v>
      </c>
      <c r="B28" s="42" t="s">
        <v>269</v>
      </c>
      <c r="C28" s="42" t="s">
        <v>51</v>
      </c>
      <c r="D28" s="42" t="s">
        <v>67</v>
      </c>
      <c r="E28" s="46">
        <v>0.10299999999999999</v>
      </c>
      <c r="F28" s="46" t="s">
        <v>253</v>
      </c>
      <c r="G28" s="47">
        <v>2</v>
      </c>
      <c r="H28" s="46" t="s">
        <v>263</v>
      </c>
      <c r="I28" s="42">
        <v>0</v>
      </c>
      <c r="J28" s="42">
        <v>677</v>
      </c>
      <c r="K28" s="42">
        <v>0</v>
      </c>
      <c r="L28" s="42">
        <v>0</v>
      </c>
      <c r="M28" s="42">
        <v>392241</v>
      </c>
      <c r="N28" s="42">
        <v>0</v>
      </c>
      <c r="O28" s="42">
        <v>0</v>
      </c>
      <c r="P28" s="42">
        <v>494</v>
      </c>
      <c r="Q28" s="42">
        <v>0</v>
      </c>
      <c r="R28" s="42">
        <v>0</v>
      </c>
      <c r="S28" s="42">
        <v>0</v>
      </c>
      <c r="T28" s="42">
        <v>37930</v>
      </c>
      <c r="U28" s="42">
        <v>810</v>
      </c>
      <c r="V28" s="42">
        <v>0</v>
      </c>
      <c r="W28" s="42">
        <v>0</v>
      </c>
      <c r="X28" s="42">
        <v>19860</v>
      </c>
      <c r="Y28" s="42">
        <v>474</v>
      </c>
      <c r="Z28" s="42">
        <v>511325</v>
      </c>
      <c r="AA28" s="42">
        <v>121</v>
      </c>
      <c r="AB28" s="42">
        <v>69406</v>
      </c>
      <c r="AC28" s="42">
        <v>0</v>
      </c>
      <c r="AD28" s="42">
        <v>4968</v>
      </c>
      <c r="AE28" s="42">
        <v>1876</v>
      </c>
      <c r="AF28" s="42">
        <v>1621</v>
      </c>
      <c r="AG28" s="42">
        <v>225</v>
      </c>
      <c r="AH28" s="42">
        <v>0</v>
      </c>
      <c r="AI28" s="42">
        <v>0</v>
      </c>
      <c r="AJ28" s="42">
        <v>0</v>
      </c>
      <c r="AK28" s="42">
        <v>0</v>
      </c>
      <c r="AL28" s="42">
        <v>5175</v>
      </c>
      <c r="AM28" s="42">
        <v>0</v>
      </c>
      <c r="AN28" s="42">
        <v>748</v>
      </c>
      <c r="AO28" s="42">
        <v>2133</v>
      </c>
      <c r="AP28" s="42">
        <v>156</v>
      </c>
      <c r="AQ28" s="42">
        <v>2127</v>
      </c>
      <c r="AR28" s="42">
        <v>0</v>
      </c>
      <c r="AS28" s="42">
        <v>0</v>
      </c>
      <c r="AT28" s="42" t="s">
        <v>90</v>
      </c>
      <c r="AU28" s="42" t="s">
        <v>255</v>
      </c>
      <c r="AW28" s="42" t="s">
        <v>256</v>
      </c>
    </row>
    <row r="29" spans="1:49" x14ac:dyDescent="0.25">
      <c r="A29" s="45">
        <v>44946</v>
      </c>
      <c r="B29" s="42" t="s">
        <v>270</v>
      </c>
      <c r="C29" s="42" t="s">
        <v>51</v>
      </c>
      <c r="D29" s="42" t="s">
        <v>67</v>
      </c>
      <c r="E29" s="46">
        <v>0.1041</v>
      </c>
      <c r="F29" s="46" t="s">
        <v>253</v>
      </c>
      <c r="G29" s="47">
        <v>2</v>
      </c>
      <c r="H29" s="46" t="s">
        <v>263</v>
      </c>
      <c r="I29" s="42">
        <v>0</v>
      </c>
      <c r="J29" s="42">
        <v>677</v>
      </c>
      <c r="K29" s="42">
        <v>0</v>
      </c>
      <c r="L29" s="42">
        <v>0</v>
      </c>
      <c r="M29" s="42">
        <v>342971</v>
      </c>
      <c r="N29" s="42">
        <v>908</v>
      </c>
      <c r="O29" s="42">
        <v>0</v>
      </c>
      <c r="P29" s="42">
        <v>1004</v>
      </c>
      <c r="Q29" s="42">
        <v>0</v>
      </c>
      <c r="R29" s="42">
        <v>0</v>
      </c>
      <c r="S29" s="42">
        <v>0</v>
      </c>
      <c r="T29" s="42">
        <v>28069</v>
      </c>
      <c r="U29" s="42">
        <v>431</v>
      </c>
      <c r="V29" s="42">
        <v>0</v>
      </c>
      <c r="W29" s="42">
        <v>0</v>
      </c>
      <c r="X29" s="42">
        <v>12636</v>
      </c>
      <c r="Y29" s="42">
        <v>0</v>
      </c>
      <c r="Z29" s="42">
        <v>309460</v>
      </c>
      <c r="AA29" s="42">
        <v>0</v>
      </c>
      <c r="AB29" s="42">
        <v>53215</v>
      </c>
      <c r="AC29" s="42">
        <v>0</v>
      </c>
      <c r="AD29" s="42">
        <v>4848</v>
      </c>
      <c r="AE29" s="42">
        <v>1087</v>
      </c>
      <c r="AF29" s="42">
        <v>1189</v>
      </c>
      <c r="AG29" s="42">
        <v>0</v>
      </c>
      <c r="AH29" s="42">
        <v>0</v>
      </c>
      <c r="AI29" s="42">
        <v>0</v>
      </c>
      <c r="AJ29" s="42">
        <v>0</v>
      </c>
      <c r="AK29" s="42">
        <v>0</v>
      </c>
      <c r="AL29" s="42">
        <v>3233</v>
      </c>
      <c r="AM29" s="42">
        <v>0</v>
      </c>
      <c r="AN29" s="42">
        <v>1506</v>
      </c>
      <c r="AO29" s="42">
        <v>1808</v>
      </c>
      <c r="AP29" s="42">
        <v>0</v>
      </c>
      <c r="AQ29" s="42">
        <v>1378</v>
      </c>
      <c r="AR29" s="42">
        <v>0</v>
      </c>
      <c r="AS29" s="42">
        <v>0</v>
      </c>
      <c r="AT29" s="42" t="s">
        <v>90</v>
      </c>
      <c r="AU29" s="42" t="s">
        <v>255</v>
      </c>
      <c r="AW29" s="42" t="s">
        <v>256</v>
      </c>
    </row>
    <row r="30" spans="1:49" x14ac:dyDescent="0.25">
      <c r="A30" s="45">
        <v>44946</v>
      </c>
      <c r="B30" s="42" t="s">
        <v>271</v>
      </c>
      <c r="C30" s="42" t="s">
        <v>51</v>
      </c>
      <c r="D30" s="42" t="s">
        <v>72</v>
      </c>
      <c r="E30" s="46">
        <v>0.1016</v>
      </c>
      <c r="F30" s="46" t="s">
        <v>253</v>
      </c>
      <c r="G30" s="47">
        <v>2</v>
      </c>
      <c r="H30" s="46" t="s">
        <v>263</v>
      </c>
      <c r="I30" s="42">
        <v>0</v>
      </c>
      <c r="J30" s="42">
        <v>614</v>
      </c>
      <c r="K30" s="42">
        <v>333</v>
      </c>
      <c r="L30" s="42">
        <v>397</v>
      </c>
      <c r="M30" s="42">
        <v>44683</v>
      </c>
      <c r="N30" s="42">
        <v>1944</v>
      </c>
      <c r="O30" s="42">
        <v>0</v>
      </c>
      <c r="P30" s="42">
        <v>2412</v>
      </c>
      <c r="Q30" s="42">
        <v>0</v>
      </c>
      <c r="R30" s="42">
        <v>0</v>
      </c>
      <c r="S30" s="42">
        <v>0</v>
      </c>
      <c r="T30" s="42">
        <v>27115</v>
      </c>
      <c r="U30" s="42">
        <v>1401</v>
      </c>
      <c r="V30" s="42">
        <v>362</v>
      </c>
      <c r="W30" s="42">
        <v>0</v>
      </c>
      <c r="X30" s="42">
        <v>15238</v>
      </c>
      <c r="Y30" s="42">
        <v>210</v>
      </c>
      <c r="Z30" s="42">
        <v>36271</v>
      </c>
      <c r="AA30" s="42">
        <v>0</v>
      </c>
      <c r="AB30" s="42">
        <v>14420</v>
      </c>
      <c r="AC30" s="42">
        <v>0</v>
      </c>
      <c r="AD30" s="42">
        <v>777</v>
      </c>
      <c r="AE30" s="42">
        <v>0</v>
      </c>
      <c r="AF30" s="42">
        <v>0</v>
      </c>
      <c r="AG30" s="42">
        <v>0</v>
      </c>
      <c r="AH30" s="42">
        <v>0</v>
      </c>
      <c r="AI30" s="42">
        <v>0</v>
      </c>
      <c r="AJ30" s="42">
        <v>0</v>
      </c>
      <c r="AK30" s="42">
        <v>0</v>
      </c>
      <c r="AL30" s="42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 t="s">
        <v>90</v>
      </c>
      <c r="AU30" s="42" t="s">
        <v>255</v>
      </c>
      <c r="AW30" s="42" t="s">
        <v>256</v>
      </c>
    </row>
    <row r="31" spans="1:49" x14ac:dyDescent="0.25">
      <c r="A31" s="45">
        <v>44946</v>
      </c>
      <c r="B31" s="42" t="s">
        <v>272</v>
      </c>
      <c r="C31" s="42" t="s">
        <v>51</v>
      </c>
      <c r="D31" s="42" t="s">
        <v>75</v>
      </c>
      <c r="E31" s="46">
        <v>3.0352000000000001</v>
      </c>
      <c r="F31" s="46" t="s">
        <v>253</v>
      </c>
      <c r="G31" s="47">
        <v>2</v>
      </c>
      <c r="H31" s="46" t="s">
        <v>263</v>
      </c>
      <c r="I31" s="42">
        <v>0</v>
      </c>
      <c r="J31" s="42">
        <v>496</v>
      </c>
      <c r="K31" s="42">
        <v>0</v>
      </c>
      <c r="L31" s="42">
        <v>0</v>
      </c>
      <c r="M31" s="42">
        <v>168013</v>
      </c>
      <c r="N31" s="42">
        <v>289</v>
      </c>
      <c r="O31" s="42">
        <v>0</v>
      </c>
      <c r="P31" s="42">
        <v>4568</v>
      </c>
      <c r="Q31" s="42">
        <v>0</v>
      </c>
      <c r="R31" s="42">
        <v>387</v>
      </c>
      <c r="S31" s="42">
        <v>0</v>
      </c>
      <c r="T31" s="42">
        <v>37007</v>
      </c>
      <c r="U31" s="42">
        <v>665</v>
      </c>
      <c r="V31" s="42">
        <v>653</v>
      </c>
      <c r="W31" s="42">
        <v>0</v>
      </c>
      <c r="X31" s="42">
        <v>3247</v>
      </c>
      <c r="Y31" s="42">
        <v>0</v>
      </c>
      <c r="Z31" s="42">
        <v>63784</v>
      </c>
      <c r="AA31" s="42">
        <v>0</v>
      </c>
      <c r="AB31" s="42">
        <v>16834</v>
      </c>
      <c r="AC31" s="42">
        <v>0</v>
      </c>
      <c r="AD31" s="42">
        <v>31912</v>
      </c>
      <c r="AE31" s="42">
        <v>589</v>
      </c>
      <c r="AF31" s="42">
        <v>0</v>
      </c>
      <c r="AG31" s="42">
        <v>0</v>
      </c>
      <c r="AH31" s="42">
        <v>0</v>
      </c>
      <c r="AI31" s="42">
        <v>0</v>
      </c>
      <c r="AJ31" s="42">
        <v>0</v>
      </c>
      <c r="AK31" s="42">
        <v>0</v>
      </c>
      <c r="AL31" s="42">
        <v>877</v>
      </c>
      <c r="AM31" s="42">
        <v>0</v>
      </c>
      <c r="AN31" s="42">
        <v>0</v>
      </c>
      <c r="AO31" s="42">
        <v>435</v>
      </c>
      <c r="AP31" s="42">
        <v>430</v>
      </c>
      <c r="AQ31" s="42">
        <v>1599</v>
      </c>
      <c r="AR31" s="42">
        <v>0</v>
      </c>
      <c r="AS31" s="42">
        <v>0</v>
      </c>
      <c r="AT31" s="42" t="s">
        <v>90</v>
      </c>
      <c r="AU31" s="42" t="s">
        <v>255</v>
      </c>
      <c r="AW31" s="42" t="s">
        <v>256</v>
      </c>
    </row>
    <row r="32" spans="1:49" x14ac:dyDescent="0.25">
      <c r="A32" s="45">
        <v>44946</v>
      </c>
      <c r="B32" s="42" t="s">
        <v>272</v>
      </c>
      <c r="C32" s="42" t="s">
        <v>57</v>
      </c>
      <c r="D32" s="42" t="s">
        <v>75</v>
      </c>
      <c r="E32" s="46">
        <v>3.0348000000000002</v>
      </c>
      <c r="F32" s="46" t="s">
        <v>253</v>
      </c>
      <c r="G32" s="47">
        <v>2</v>
      </c>
      <c r="H32" s="46" t="s">
        <v>263</v>
      </c>
      <c r="I32" s="42">
        <v>0</v>
      </c>
      <c r="J32" s="42">
        <v>156</v>
      </c>
      <c r="K32" s="42">
        <v>0</v>
      </c>
      <c r="L32" s="42">
        <v>0</v>
      </c>
      <c r="M32" s="42">
        <v>165641</v>
      </c>
      <c r="N32" s="42">
        <v>398</v>
      </c>
      <c r="O32" s="42">
        <v>0</v>
      </c>
      <c r="P32" s="42">
        <v>4395</v>
      </c>
      <c r="Q32" s="42">
        <v>0</v>
      </c>
      <c r="R32" s="42">
        <v>356</v>
      </c>
      <c r="S32" s="42">
        <v>0</v>
      </c>
      <c r="T32" s="42">
        <v>34512</v>
      </c>
      <c r="U32" s="42">
        <v>488</v>
      </c>
      <c r="V32" s="42">
        <v>625</v>
      </c>
      <c r="W32" s="42">
        <v>0</v>
      </c>
      <c r="X32" s="42">
        <v>3223</v>
      </c>
      <c r="Y32" s="42">
        <v>0</v>
      </c>
      <c r="Z32" s="42">
        <v>60050</v>
      </c>
      <c r="AA32" s="42">
        <v>356</v>
      </c>
      <c r="AB32" s="42">
        <v>13539</v>
      </c>
      <c r="AC32" s="42">
        <v>0</v>
      </c>
      <c r="AD32" s="42">
        <v>29795</v>
      </c>
      <c r="AE32" s="42">
        <v>451</v>
      </c>
      <c r="AF32" s="42">
        <v>606</v>
      </c>
      <c r="AG32" s="42">
        <v>430</v>
      </c>
      <c r="AH32" s="42">
        <v>0</v>
      </c>
      <c r="AI32" s="42">
        <v>0</v>
      </c>
      <c r="AJ32" s="42">
        <v>0</v>
      </c>
      <c r="AK32" s="42">
        <v>0</v>
      </c>
      <c r="AL32" s="42">
        <v>915</v>
      </c>
      <c r="AM32" s="42">
        <v>0</v>
      </c>
      <c r="AN32" s="42">
        <v>859</v>
      </c>
      <c r="AO32" s="42">
        <v>589</v>
      </c>
      <c r="AP32" s="42">
        <v>236</v>
      </c>
      <c r="AQ32" s="42">
        <v>1277</v>
      </c>
      <c r="AR32" s="42">
        <v>0</v>
      </c>
      <c r="AS32" s="42">
        <v>0</v>
      </c>
      <c r="AT32" s="42" t="s">
        <v>90</v>
      </c>
      <c r="AU32" s="42" t="s">
        <v>255</v>
      </c>
      <c r="AW32" s="42" t="s">
        <v>256</v>
      </c>
    </row>
    <row r="33" spans="1:49" x14ac:dyDescent="0.25">
      <c r="A33" s="45">
        <v>44946</v>
      </c>
      <c r="B33" s="42" t="s">
        <v>273</v>
      </c>
      <c r="C33" s="42" t="s">
        <v>51</v>
      </c>
      <c r="D33" s="42" t="s">
        <v>75</v>
      </c>
      <c r="E33" s="46">
        <v>3.0121000000000002</v>
      </c>
      <c r="F33" s="46" t="s">
        <v>253</v>
      </c>
      <c r="G33" s="47">
        <v>2</v>
      </c>
      <c r="H33" s="46" t="s">
        <v>263</v>
      </c>
      <c r="I33" s="42">
        <v>0</v>
      </c>
      <c r="J33" s="42">
        <v>533</v>
      </c>
      <c r="K33" s="42">
        <v>0</v>
      </c>
      <c r="L33" s="42">
        <v>0</v>
      </c>
      <c r="M33" s="42">
        <v>1299654</v>
      </c>
      <c r="N33" s="42">
        <v>0</v>
      </c>
      <c r="O33" s="42">
        <v>0</v>
      </c>
      <c r="P33" s="42">
        <v>2306</v>
      </c>
      <c r="Q33" s="42">
        <v>0</v>
      </c>
      <c r="R33" s="42">
        <v>0</v>
      </c>
      <c r="S33" s="42">
        <v>0</v>
      </c>
      <c r="T33" s="42">
        <v>47062</v>
      </c>
      <c r="U33" s="42">
        <v>19079</v>
      </c>
      <c r="V33" s="42">
        <v>0</v>
      </c>
      <c r="W33" s="42">
        <v>0</v>
      </c>
      <c r="X33" s="42">
        <v>1911</v>
      </c>
      <c r="Y33" s="42">
        <v>0</v>
      </c>
      <c r="Z33" s="42">
        <v>30861</v>
      </c>
      <c r="AA33" s="42">
        <v>0</v>
      </c>
      <c r="AB33" s="42">
        <v>25440</v>
      </c>
      <c r="AC33" s="42">
        <v>0</v>
      </c>
      <c r="AD33" s="42">
        <v>25102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500</v>
      </c>
      <c r="AM33" s="42">
        <v>0</v>
      </c>
      <c r="AN33" s="42">
        <v>617</v>
      </c>
      <c r="AO33" s="42">
        <v>361</v>
      </c>
      <c r="AP33" s="42">
        <v>0</v>
      </c>
      <c r="AQ33" s="42">
        <v>1965</v>
      </c>
      <c r="AR33" s="42">
        <v>0</v>
      </c>
      <c r="AS33" s="42">
        <v>0</v>
      </c>
      <c r="AT33" s="42" t="s">
        <v>90</v>
      </c>
      <c r="AU33" s="42" t="s">
        <v>255</v>
      </c>
      <c r="AW33" s="42" t="s">
        <v>256</v>
      </c>
    </row>
    <row r="34" spans="1:49" x14ac:dyDescent="0.25">
      <c r="A34" s="45">
        <v>44946</v>
      </c>
      <c r="B34" s="42" t="s">
        <v>274</v>
      </c>
      <c r="C34" s="42" t="s">
        <v>51</v>
      </c>
      <c r="D34" s="42" t="s">
        <v>73</v>
      </c>
      <c r="E34" s="46">
        <v>2.0135999999999998</v>
      </c>
      <c r="F34" s="46" t="s">
        <v>253</v>
      </c>
      <c r="G34" s="47">
        <v>2</v>
      </c>
      <c r="H34" s="46" t="s">
        <v>263</v>
      </c>
      <c r="I34" s="42">
        <v>0</v>
      </c>
      <c r="J34" s="42">
        <v>644</v>
      </c>
      <c r="K34" s="42">
        <v>0</v>
      </c>
      <c r="L34" s="42">
        <v>0</v>
      </c>
      <c r="M34" s="42">
        <v>505614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1544</v>
      </c>
      <c r="U34" s="42">
        <v>0</v>
      </c>
      <c r="V34" s="42">
        <v>0</v>
      </c>
      <c r="W34" s="42">
        <v>0</v>
      </c>
      <c r="X34" s="42">
        <v>541</v>
      </c>
      <c r="Y34" s="42">
        <v>0</v>
      </c>
      <c r="Z34" s="42">
        <v>1912</v>
      </c>
      <c r="AA34" s="42">
        <v>0</v>
      </c>
      <c r="AB34" s="42">
        <v>742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0</v>
      </c>
      <c r="AI34" s="42">
        <v>0</v>
      </c>
      <c r="AJ34" s="42">
        <v>0</v>
      </c>
      <c r="AK34" s="42">
        <v>0</v>
      </c>
      <c r="AL34" s="42">
        <v>0</v>
      </c>
      <c r="AM34" s="42">
        <v>0</v>
      </c>
      <c r="AN34" s="42">
        <v>374</v>
      </c>
      <c r="AO34" s="42">
        <v>0</v>
      </c>
      <c r="AP34" s="42">
        <v>3562</v>
      </c>
      <c r="AQ34" s="42">
        <v>0</v>
      </c>
      <c r="AR34" s="42">
        <v>0</v>
      </c>
      <c r="AS34" s="42">
        <v>0</v>
      </c>
      <c r="AT34" s="42" t="s">
        <v>90</v>
      </c>
      <c r="AU34" s="42" t="s">
        <v>255</v>
      </c>
      <c r="AW34" s="42" t="s">
        <v>276</v>
      </c>
    </row>
    <row r="35" spans="1:49" x14ac:dyDescent="0.25">
      <c r="A35" s="45">
        <v>44946</v>
      </c>
      <c r="B35" s="42" t="s">
        <v>275</v>
      </c>
      <c r="C35" s="42" t="s">
        <v>51</v>
      </c>
      <c r="D35" s="42" t="s">
        <v>118</v>
      </c>
      <c r="E35" s="46">
        <v>0.1361</v>
      </c>
      <c r="F35" s="46" t="s">
        <v>253</v>
      </c>
      <c r="G35" s="47">
        <v>2</v>
      </c>
      <c r="H35" s="46" t="s">
        <v>263</v>
      </c>
      <c r="I35" s="42">
        <v>2713</v>
      </c>
      <c r="J35" s="42">
        <v>1805</v>
      </c>
      <c r="K35" s="42">
        <v>1611</v>
      </c>
      <c r="L35" s="42">
        <v>3484</v>
      </c>
      <c r="M35" s="42">
        <v>116283</v>
      </c>
      <c r="N35" s="42">
        <v>4602</v>
      </c>
      <c r="O35" s="42">
        <v>0</v>
      </c>
      <c r="P35" s="42">
        <v>18550</v>
      </c>
      <c r="Q35" s="42">
        <v>2869</v>
      </c>
      <c r="R35" s="42">
        <v>2429</v>
      </c>
      <c r="S35" s="42">
        <v>703</v>
      </c>
      <c r="T35" s="42">
        <v>68415</v>
      </c>
      <c r="U35" s="42">
        <v>2548</v>
      </c>
      <c r="V35" s="42">
        <v>1566</v>
      </c>
      <c r="W35" s="42">
        <v>626</v>
      </c>
      <c r="X35" s="42">
        <v>27538</v>
      </c>
      <c r="Y35" s="42">
        <v>662</v>
      </c>
      <c r="Z35" s="42">
        <v>66132</v>
      </c>
      <c r="AA35" s="42">
        <v>761</v>
      </c>
      <c r="AB35" s="42">
        <v>13595</v>
      </c>
      <c r="AC35" s="42">
        <v>0</v>
      </c>
      <c r="AD35" s="42">
        <v>1954</v>
      </c>
      <c r="AE35" s="42">
        <v>552</v>
      </c>
      <c r="AF35" s="42">
        <v>0</v>
      </c>
      <c r="AG35" s="42">
        <v>0</v>
      </c>
      <c r="AH35" s="42">
        <v>0</v>
      </c>
      <c r="AI35" s="42">
        <v>0</v>
      </c>
      <c r="AJ35" s="42">
        <v>0</v>
      </c>
      <c r="AK35" s="42">
        <v>0</v>
      </c>
      <c r="AL35" s="42">
        <v>0</v>
      </c>
      <c r="AM35" s="42">
        <v>0</v>
      </c>
      <c r="AN35" s="42">
        <v>0</v>
      </c>
      <c r="AO35" s="42">
        <v>0</v>
      </c>
      <c r="AP35" s="42">
        <v>310</v>
      </c>
      <c r="AQ35" s="42">
        <v>382</v>
      </c>
      <c r="AR35" s="42">
        <v>0</v>
      </c>
      <c r="AS35" s="42">
        <v>0</v>
      </c>
      <c r="AT35" s="42" t="s">
        <v>90</v>
      </c>
      <c r="AU35" s="42" t="s">
        <v>255</v>
      </c>
      <c r="AW35" s="42" t="s">
        <v>276</v>
      </c>
    </row>
    <row r="36" spans="1:49" x14ac:dyDescent="0.25">
      <c r="A36" s="45">
        <v>44946</v>
      </c>
      <c r="B36" s="42" t="s">
        <v>277</v>
      </c>
      <c r="C36" s="42" t="s">
        <v>51</v>
      </c>
      <c r="D36" s="42" t="s">
        <v>78</v>
      </c>
      <c r="E36" s="46">
        <v>0.20830000000000001</v>
      </c>
      <c r="F36" s="46" t="s">
        <v>253</v>
      </c>
      <c r="G36" s="47">
        <v>2</v>
      </c>
      <c r="H36" s="46" t="s">
        <v>263</v>
      </c>
      <c r="I36" s="42">
        <v>0</v>
      </c>
      <c r="J36" s="42">
        <v>213</v>
      </c>
      <c r="K36" s="42">
        <v>4253</v>
      </c>
      <c r="L36" s="42">
        <v>3302</v>
      </c>
      <c r="M36" s="42">
        <v>253505</v>
      </c>
      <c r="N36" s="42">
        <v>26634</v>
      </c>
      <c r="O36" s="42">
        <v>0</v>
      </c>
      <c r="P36" s="42">
        <v>10354</v>
      </c>
      <c r="Q36" s="42">
        <v>0</v>
      </c>
      <c r="R36" s="42">
        <v>0</v>
      </c>
      <c r="S36" s="42">
        <v>0</v>
      </c>
      <c r="T36" s="42">
        <v>13672</v>
      </c>
      <c r="U36" s="42">
        <v>708</v>
      </c>
      <c r="V36" s="42">
        <v>0</v>
      </c>
      <c r="W36" s="42">
        <v>0</v>
      </c>
      <c r="X36" s="42">
        <v>4960</v>
      </c>
      <c r="Y36" s="42">
        <v>0</v>
      </c>
      <c r="Z36" s="42">
        <v>16573</v>
      </c>
      <c r="AA36" s="42">
        <v>0</v>
      </c>
      <c r="AB36" s="42">
        <v>6659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0</v>
      </c>
      <c r="AI36" s="42">
        <v>0</v>
      </c>
      <c r="AJ36" s="42">
        <v>0</v>
      </c>
      <c r="AK36" s="42">
        <v>0</v>
      </c>
      <c r="AL36" s="42">
        <v>0</v>
      </c>
      <c r="AM36" s="42">
        <v>0</v>
      </c>
      <c r="AN36" s="42">
        <v>0</v>
      </c>
      <c r="AO36" s="42">
        <v>569</v>
      </c>
      <c r="AP36" s="42">
        <v>1351</v>
      </c>
      <c r="AQ36" s="42">
        <v>0</v>
      </c>
      <c r="AR36" s="42">
        <v>0</v>
      </c>
      <c r="AS36" s="42">
        <v>0</v>
      </c>
      <c r="AT36" s="42" t="s">
        <v>90</v>
      </c>
      <c r="AU36" s="42" t="s">
        <v>255</v>
      </c>
      <c r="AW36" s="42" t="s">
        <v>276</v>
      </c>
    </row>
    <row r="37" spans="1:49" x14ac:dyDescent="0.25">
      <c r="A37" s="45">
        <v>44946</v>
      </c>
      <c r="B37" s="42" t="s">
        <v>277</v>
      </c>
      <c r="C37" s="42" t="s">
        <v>57</v>
      </c>
      <c r="D37" s="42" t="s">
        <v>78</v>
      </c>
      <c r="E37" s="46">
        <v>0.2084</v>
      </c>
      <c r="F37" s="46" t="s">
        <v>253</v>
      </c>
      <c r="G37" s="47">
        <v>2</v>
      </c>
      <c r="H37" s="46" t="s">
        <v>263</v>
      </c>
      <c r="I37" s="42">
        <v>0</v>
      </c>
      <c r="J37" s="42">
        <v>268</v>
      </c>
      <c r="K37" s="42">
        <v>4569</v>
      </c>
      <c r="L37" s="42">
        <v>3729</v>
      </c>
      <c r="M37" s="42">
        <v>299505</v>
      </c>
      <c r="N37" s="42">
        <v>29650</v>
      </c>
      <c r="O37" s="42">
        <v>0</v>
      </c>
      <c r="P37" s="42">
        <v>11676</v>
      </c>
      <c r="Q37" s="42">
        <v>0</v>
      </c>
      <c r="R37" s="42">
        <v>0</v>
      </c>
      <c r="S37" s="42">
        <v>0</v>
      </c>
      <c r="T37" s="42">
        <v>14892</v>
      </c>
      <c r="U37" s="42">
        <v>719</v>
      </c>
      <c r="V37" s="42">
        <v>0</v>
      </c>
      <c r="W37" s="42">
        <v>0</v>
      </c>
      <c r="X37" s="42">
        <v>5418</v>
      </c>
      <c r="Y37" s="42">
        <v>0</v>
      </c>
      <c r="Z37" s="42">
        <v>17975</v>
      </c>
      <c r="AA37" s="42">
        <v>0</v>
      </c>
      <c r="AB37" s="42">
        <v>7044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0</v>
      </c>
      <c r="AI37" s="42">
        <v>0</v>
      </c>
      <c r="AJ37" s="42">
        <v>640</v>
      </c>
      <c r="AK37" s="42">
        <v>0</v>
      </c>
      <c r="AL37" s="42">
        <v>0</v>
      </c>
      <c r="AM37" s="42">
        <v>0</v>
      </c>
      <c r="AN37" s="42">
        <v>0</v>
      </c>
      <c r="AO37" s="42">
        <v>815</v>
      </c>
      <c r="AP37" s="42">
        <v>0</v>
      </c>
      <c r="AQ37" s="42">
        <v>3971</v>
      </c>
      <c r="AR37" s="42">
        <v>0</v>
      </c>
      <c r="AS37" s="42">
        <v>0</v>
      </c>
      <c r="AT37" s="42" t="s">
        <v>90</v>
      </c>
      <c r="AU37" s="42" t="s">
        <v>255</v>
      </c>
      <c r="AW37" s="42" t="s">
        <v>276</v>
      </c>
    </row>
    <row r="38" spans="1:49" x14ac:dyDescent="0.25">
      <c r="A38" s="45">
        <v>44946</v>
      </c>
      <c r="B38" s="42" t="s">
        <v>278</v>
      </c>
      <c r="C38" s="42" t="s">
        <v>51</v>
      </c>
      <c r="D38" s="42" t="s">
        <v>67</v>
      </c>
      <c r="E38" s="46">
        <v>0.1986</v>
      </c>
      <c r="F38" s="46" t="s">
        <v>253</v>
      </c>
      <c r="G38" s="47">
        <v>2</v>
      </c>
      <c r="H38" s="46" t="s">
        <v>263</v>
      </c>
      <c r="I38" s="42">
        <v>0</v>
      </c>
      <c r="J38" s="42">
        <v>585</v>
      </c>
      <c r="K38" s="42">
        <v>0</v>
      </c>
      <c r="L38" s="42">
        <v>0</v>
      </c>
      <c r="M38" s="42">
        <v>231480</v>
      </c>
      <c r="N38" s="42">
        <v>0</v>
      </c>
      <c r="O38" s="42">
        <v>0</v>
      </c>
      <c r="P38" s="42">
        <v>646</v>
      </c>
      <c r="Q38" s="42">
        <v>0</v>
      </c>
      <c r="R38" s="42">
        <v>345</v>
      </c>
      <c r="S38" s="42">
        <v>0</v>
      </c>
      <c r="T38" s="42">
        <v>52138</v>
      </c>
      <c r="U38" s="42">
        <v>1046</v>
      </c>
      <c r="V38" s="42">
        <v>436</v>
      </c>
      <c r="W38" s="42">
        <v>243</v>
      </c>
      <c r="X38" s="42">
        <v>24150</v>
      </c>
      <c r="Y38" s="42">
        <v>272</v>
      </c>
      <c r="Z38" s="42">
        <v>743291</v>
      </c>
      <c r="AA38" s="42">
        <v>193</v>
      </c>
      <c r="AB38" s="42">
        <v>100493</v>
      </c>
      <c r="AC38" s="42">
        <v>0</v>
      </c>
      <c r="AD38" s="42">
        <v>7548</v>
      </c>
      <c r="AE38" s="42">
        <v>2503</v>
      </c>
      <c r="AF38" s="42">
        <v>2577</v>
      </c>
      <c r="AG38" s="42">
        <v>0</v>
      </c>
      <c r="AH38" s="42">
        <v>0</v>
      </c>
      <c r="AI38" s="42">
        <v>0</v>
      </c>
      <c r="AJ38" s="42">
        <v>0</v>
      </c>
      <c r="AK38" s="42">
        <v>0</v>
      </c>
      <c r="AL38" s="42">
        <v>7600</v>
      </c>
      <c r="AM38" s="42">
        <v>0</v>
      </c>
      <c r="AN38" s="42">
        <v>0</v>
      </c>
      <c r="AO38" s="42">
        <v>0</v>
      </c>
      <c r="AP38" s="42">
        <v>0</v>
      </c>
      <c r="AQ38" s="42">
        <v>3104</v>
      </c>
      <c r="AR38" s="42">
        <v>0</v>
      </c>
      <c r="AS38" s="42">
        <v>0</v>
      </c>
      <c r="AT38" s="42" t="s">
        <v>90</v>
      </c>
      <c r="AU38" s="42" t="s">
        <v>255</v>
      </c>
      <c r="AW38" s="42" t="s">
        <v>276</v>
      </c>
    </row>
    <row r="39" spans="1:49" x14ac:dyDescent="0.25">
      <c r="A39" s="45">
        <v>44946</v>
      </c>
      <c r="B39" s="42" t="s">
        <v>279</v>
      </c>
      <c r="C39" s="42" t="s">
        <v>51</v>
      </c>
      <c r="D39" s="42" t="s">
        <v>72</v>
      </c>
      <c r="E39" s="46">
        <v>0.16</v>
      </c>
      <c r="F39" s="46" t="s">
        <v>253</v>
      </c>
      <c r="G39" s="47">
        <v>2</v>
      </c>
      <c r="H39" s="46" t="s">
        <v>263</v>
      </c>
      <c r="I39" s="42">
        <v>0</v>
      </c>
      <c r="J39" s="42">
        <v>725</v>
      </c>
      <c r="K39" s="42">
        <v>0</v>
      </c>
      <c r="L39" s="42">
        <v>0</v>
      </c>
      <c r="M39" s="42">
        <v>404465</v>
      </c>
      <c r="N39" s="42">
        <v>444</v>
      </c>
      <c r="O39" s="42">
        <v>0</v>
      </c>
      <c r="P39" s="42">
        <v>5723</v>
      </c>
      <c r="Q39" s="42">
        <v>1868</v>
      </c>
      <c r="R39" s="42">
        <v>1056</v>
      </c>
      <c r="S39" s="42">
        <v>0</v>
      </c>
      <c r="T39" s="42">
        <v>181540</v>
      </c>
      <c r="U39" s="42">
        <v>40055</v>
      </c>
      <c r="V39" s="42">
        <v>1504</v>
      </c>
      <c r="W39" s="42">
        <v>0</v>
      </c>
      <c r="X39" s="42">
        <v>53071</v>
      </c>
      <c r="Y39" s="42">
        <v>713</v>
      </c>
      <c r="Z39" s="42">
        <v>293529</v>
      </c>
      <c r="AA39" s="42">
        <v>310</v>
      </c>
      <c r="AB39" s="42">
        <v>148336</v>
      </c>
      <c r="AC39" s="42">
        <v>943</v>
      </c>
      <c r="AD39" s="42">
        <v>9871</v>
      </c>
      <c r="AE39" s="42">
        <v>899</v>
      </c>
      <c r="AF39" s="42">
        <v>1650</v>
      </c>
      <c r="AG39" s="42">
        <v>782</v>
      </c>
      <c r="AH39" s="42">
        <v>1062</v>
      </c>
      <c r="AI39" s="42">
        <v>0</v>
      </c>
      <c r="AJ39" s="42">
        <v>2510</v>
      </c>
      <c r="AK39" s="42">
        <v>0</v>
      </c>
      <c r="AL39" s="42">
        <v>0</v>
      </c>
      <c r="AM39" s="42">
        <v>581</v>
      </c>
      <c r="AN39" s="42">
        <v>0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 t="s">
        <v>90</v>
      </c>
      <c r="AU39" s="42" t="s">
        <v>255</v>
      </c>
      <c r="AW39" s="42" t="s">
        <v>276</v>
      </c>
    </row>
    <row r="40" spans="1:49" x14ac:dyDescent="0.25">
      <c r="A40" s="45">
        <v>44946</v>
      </c>
      <c r="B40" s="42" t="s">
        <v>280</v>
      </c>
      <c r="C40" s="42" t="s">
        <v>51</v>
      </c>
      <c r="D40" s="42" t="s">
        <v>72</v>
      </c>
      <c r="E40" s="46">
        <v>0.13370000000000001</v>
      </c>
      <c r="F40" s="46" t="s">
        <v>253</v>
      </c>
      <c r="G40" s="47">
        <v>2</v>
      </c>
      <c r="H40" s="46" t="s">
        <v>263</v>
      </c>
      <c r="I40" s="42">
        <v>0</v>
      </c>
      <c r="J40" s="42">
        <v>664</v>
      </c>
      <c r="K40" s="42">
        <v>0</v>
      </c>
      <c r="L40" s="42">
        <v>251</v>
      </c>
      <c r="M40" s="42">
        <v>346501</v>
      </c>
      <c r="N40" s="42">
        <v>347</v>
      </c>
      <c r="O40" s="42">
        <v>0</v>
      </c>
      <c r="P40" s="42">
        <v>4242</v>
      </c>
      <c r="Q40" s="42">
        <v>998</v>
      </c>
      <c r="R40" s="42">
        <v>507</v>
      </c>
      <c r="S40" s="42">
        <v>0</v>
      </c>
      <c r="T40" s="42">
        <v>115831</v>
      </c>
      <c r="U40" s="42">
        <v>21383</v>
      </c>
      <c r="V40" s="42">
        <v>1226</v>
      </c>
      <c r="W40" s="42">
        <v>0</v>
      </c>
      <c r="X40" s="42">
        <v>42240</v>
      </c>
      <c r="Y40" s="42">
        <v>326</v>
      </c>
      <c r="Z40" s="42">
        <v>196093</v>
      </c>
      <c r="AA40" s="42">
        <v>231</v>
      </c>
      <c r="AB40" s="42">
        <v>80432</v>
      </c>
      <c r="AC40" s="42">
        <v>987</v>
      </c>
      <c r="AD40" s="42">
        <v>4711</v>
      </c>
      <c r="AE40" s="42">
        <v>586</v>
      </c>
      <c r="AF40" s="42">
        <v>1771</v>
      </c>
      <c r="AG40" s="42">
        <v>965</v>
      </c>
      <c r="AH40" s="42">
        <v>1012</v>
      </c>
      <c r="AI40" s="42">
        <v>0</v>
      </c>
      <c r="AJ40" s="42">
        <v>3357</v>
      </c>
      <c r="AK40" s="42">
        <v>0</v>
      </c>
      <c r="AL40" s="42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647</v>
      </c>
      <c r="AR40" s="42">
        <v>0</v>
      </c>
      <c r="AS40" s="42">
        <v>0</v>
      </c>
      <c r="AT40" s="42" t="s">
        <v>90</v>
      </c>
      <c r="AU40" s="42" t="s">
        <v>255</v>
      </c>
      <c r="AW40" s="42" t="s">
        <v>276</v>
      </c>
    </row>
    <row r="41" spans="1:49" x14ac:dyDescent="0.25">
      <c r="A41" s="45">
        <v>44946</v>
      </c>
      <c r="B41" s="42" t="s">
        <v>281</v>
      </c>
      <c r="C41" s="42" t="s">
        <v>51</v>
      </c>
      <c r="D41" s="42" t="s">
        <v>72</v>
      </c>
      <c r="E41" s="46">
        <v>0.18709999999999999</v>
      </c>
      <c r="F41" s="46" t="s">
        <v>253</v>
      </c>
      <c r="G41" s="47">
        <v>2</v>
      </c>
      <c r="H41" s="46" t="s">
        <v>263</v>
      </c>
      <c r="I41" s="42">
        <v>0</v>
      </c>
      <c r="J41" s="42">
        <v>785</v>
      </c>
      <c r="K41" s="42">
        <v>0</v>
      </c>
      <c r="L41" s="42">
        <v>396</v>
      </c>
      <c r="M41" s="42">
        <v>387477</v>
      </c>
      <c r="N41" s="42">
        <v>383</v>
      </c>
      <c r="O41" s="42">
        <v>0</v>
      </c>
      <c r="P41" s="42">
        <v>3991</v>
      </c>
      <c r="Q41" s="42">
        <v>1380</v>
      </c>
      <c r="R41" s="42">
        <v>752</v>
      </c>
      <c r="S41" s="42">
        <v>0</v>
      </c>
      <c r="T41" s="42">
        <v>132631</v>
      </c>
      <c r="U41" s="42">
        <v>32179</v>
      </c>
      <c r="V41" s="42">
        <v>974</v>
      </c>
      <c r="W41" s="42">
        <v>0</v>
      </c>
      <c r="X41" s="42">
        <v>42803</v>
      </c>
      <c r="Y41" s="42">
        <v>318</v>
      </c>
      <c r="Z41" s="42">
        <v>218194</v>
      </c>
      <c r="AA41" s="42">
        <v>182</v>
      </c>
      <c r="AB41" s="42">
        <v>94866</v>
      </c>
      <c r="AC41" s="42">
        <v>649</v>
      </c>
      <c r="AD41" s="42">
        <v>5856</v>
      </c>
      <c r="AE41" s="42">
        <v>615</v>
      </c>
      <c r="AF41" s="42">
        <v>1357</v>
      </c>
      <c r="AG41" s="42">
        <v>645</v>
      </c>
      <c r="AH41" s="42">
        <v>1385</v>
      </c>
      <c r="AI41" s="42">
        <v>0</v>
      </c>
      <c r="AJ41" s="42">
        <v>4845</v>
      </c>
      <c r="AK41" s="42">
        <v>0</v>
      </c>
      <c r="AL41" s="42">
        <v>0</v>
      </c>
      <c r="AM41" s="42">
        <v>0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 t="s">
        <v>90</v>
      </c>
      <c r="AU41" s="42" t="s">
        <v>255</v>
      </c>
      <c r="AW41" s="42" t="s">
        <v>276</v>
      </c>
    </row>
    <row r="42" spans="1:49" x14ac:dyDescent="0.25">
      <c r="A42" s="45">
        <v>44946</v>
      </c>
      <c r="B42" s="42" t="s">
        <v>286</v>
      </c>
      <c r="C42" s="42" t="s">
        <v>51</v>
      </c>
      <c r="D42" s="42" t="s">
        <v>78</v>
      </c>
      <c r="E42" s="46">
        <v>0.1002</v>
      </c>
      <c r="F42" s="46" t="s">
        <v>253</v>
      </c>
      <c r="G42" s="47">
        <v>2</v>
      </c>
      <c r="H42" s="46" t="s">
        <v>263</v>
      </c>
      <c r="I42" s="42">
        <v>0</v>
      </c>
      <c r="J42" s="42">
        <v>630</v>
      </c>
      <c r="K42" s="42">
        <v>0</v>
      </c>
      <c r="L42" s="42">
        <v>0</v>
      </c>
      <c r="M42" s="42">
        <v>366989</v>
      </c>
      <c r="N42" s="42">
        <v>0</v>
      </c>
      <c r="O42" s="42">
        <v>0</v>
      </c>
      <c r="P42" s="42">
        <v>257</v>
      </c>
      <c r="Q42" s="42">
        <v>0</v>
      </c>
      <c r="R42" s="42">
        <v>0</v>
      </c>
      <c r="S42" s="42">
        <v>0</v>
      </c>
      <c r="T42" s="42">
        <v>65701</v>
      </c>
      <c r="U42" s="42">
        <v>486</v>
      </c>
      <c r="V42" s="42">
        <v>439</v>
      </c>
      <c r="W42" s="42">
        <v>0</v>
      </c>
      <c r="X42" s="42">
        <v>60340</v>
      </c>
      <c r="Y42" s="42">
        <v>190</v>
      </c>
      <c r="Z42" s="42">
        <v>97770</v>
      </c>
      <c r="AA42" s="42">
        <v>0</v>
      </c>
      <c r="AB42" s="42">
        <v>82799</v>
      </c>
      <c r="AC42" s="42">
        <v>0</v>
      </c>
      <c r="AD42" s="42">
        <v>2135</v>
      </c>
      <c r="AE42" s="42">
        <v>2764</v>
      </c>
      <c r="AF42" s="42">
        <v>361</v>
      </c>
      <c r="AG42" s="42">
        <v>0</v>
      </c>
      <c r="AH42" s="42">
        <v>0</v>
      </c>
      <c r="AI42" s="42">
        <v>0</v>
      </c>
      <c r="AJ42" s="42">
        <v>0</v>
      </c>
      <c r="AK42" s="42">
        <v>0</v>
      </c>
      <c r="AL42" s="42">
        <v>632</v>
      </c>
      <c r="AM42" s="42">
        <v>0</v>
      </c>
      <c r="AN42" s="42">
        <v>0</v>
      </c>
      <c r="AO42" s="42">
        <v>0</v>
      </c>
      <c r="AP42" s="42">
        <v>0</v>
      </c>
      <c r="AQ42" s="42">
        <v>0</v>
      </c>
      <c r="AR42" s="42">
        <v>0</v>
      </c>
      <c r="AS42" s="42">
        <v>0</v>
      </c>
      <c r="AT42" s="42" t="s">
        <v>90</v>
      </c>
      <c r="AU42" s="42" t="s">
        <v>255</v>
      </c>
      <c r="AW42" s="42" t="s">
        <v>276</v>
      </c>
    </row>
    <row r="43" spans="1:49" x14ac:dyDescent="0.25">
      <c r="A43" s="45">
        <v>44946</v>
      </c>
      <c r="B43" s="42" t="s">
        <v>285</v>
      </c>
      <c r="C43" s="42" t="s">
        <v>51</v>
      </c>
      <c r="D43" s="42" t="s">
        <v>52</v>
      </c>
      <c r="E43" s="46">
        <v>1.0149999999999999</v>
      </c>
      <c r="F43" s="46" t="s">
        <v>253</v>
      </c>
      <c r="G43" s="47">
        <v>2</v>
      </c>
      <c r="H43" s="46" t="s">
        <v>263</v>
      </c>
      <c r="I43" s="42">
        <v>0</v>
      </c>
      <c r="J43" s="42">
        <v>636</v>
      </c>
      <c r="K43" s="42">
        <v>0</v>
      </c>
      <c r="L43" s="42">
        <v>232</v>
      </c>
      <c r="M43" s="42">
        <v>154482</v>
      </c>
      <c r="N43" s="42">
        <v>0</v>
      </c>
      <c r="O43" s="42">
        <v>0</v>
      </c>
      <c r="P43" s="42">
        <v>391</v>
      </c>
      <c r="Q43" s="42">
        <v>0</v>
      </c>
      <c r="R43" s="42">
        <v>0</v>
      </c>
      <c r="S43" s="42">
        <v>0</v>
      </c>
      <c r="T43" s="42">
        <v>31997</v>
      </c>
      <c r="U43" s="42">
        <v>562</v>
      </c>
      <c r="V43" s="42">
        <v>195</v>
      </c>
      <c r="W43" s="42">
        <v>0</v>
      </c>
      <c r="X43" s="42">
        <v>17654</v>
      </c>
      <c r="Y43" s="42">
        <v>75</v>
      </c>
      <c r="Z43" s="42">
        <v>115800</v>
      </c>
      <c r="AA43" s="42">
        <v>0</v>
      </c>
      <c r="AB43" s="42">
        <v>51081</v>
      </c>
      <c r="AC43" s="42">
        <v>0</v>
      </c>
      <c r="AD43" s="42">
        <v>0</v>
      </c>
      <c r="AE43" s="42">
        <v>364</v>
      </c>
      <c r="AF43" s="42">
        <v>0</v>
      </c>
      <c r="AG43" s="42">
        <v>0</v>
      </c>
      <c r="AH43" s="42">
        <v>0</v>
      </c>
      <c r="AI43" s="42">
        <v>0</v>
      </c>
      <c r="AJ43" s="42">
        <v>0</v>
      </c>
      <c r="AK43" s="42">
        <v>0</v>
      </c>
      <c r="AL43" s="42">
        <v>0</v>
      </c>
      <c r="AM43" s="42">
        <v>0</v>
      </c>
      <c r="AN43" s="42">
        <v>0</v>
      </c>
      <c r="AO43" s="42">
        <v>0</v>
      </c>
      <c r="AP43" s="42">
        <v>0</v>
      </c>
      <c r="AQ43" s="42">
        <v>0</v>
      </c>
      <c r="AR43" s="42">
        <v>0</v>
      </c>
      <c r="AS43" s="42">
        <v>0</v>
      </c>
      <c r="AT43" s="42" t="s">
        <v>90</v>
      </c>
      <c r="AU43" s="42" t="s">
        <v>255</v>
      </c>
      <c r="AW43" s="42" t="s">
        <v>276</v>
      </c>
    </row>
    <row r="44" spans="1:49" x14ac:dyDescent="0.25">
      <c r="A44" s="45">
        <v>44946</v>
      </c>
      <c r="B44" s="42" t="s">
        <v>287</v>
      </c>
      <c r="C44" s="42" t="s">
        <v>51</v>
      </c>
      <c r="D44" s="42" t="s">
        <v>72</v>
      </c>
      <c r="E44" s="46">
        <v>0.1512</v>
      </c>
      <c r="F44" s="46" t="s">
        <v>253</v>
      </c>
      <c r="G44" s="47">
        <v>2</v>
      </c>
      <c r="H44" s="46" t="s">
        <v>263</v>
      </c>
      <c r="I44" s="42">
        <v>0</v>
      </c>
      <c r="J44" s="42">
        <v>732</v>
      </c>
      <c r="K44" s="42">
        <v>0</v>
      </c>
      <c r="L44" s="42">
        <v>428</v>
      </c>
      <c r="M44" s="42">
        <v>396171</v>
      </c>
      <c r="N44" s="42">
        <v>375</v>
      </c>
      <c r="O44" s="42">
        <v>0</v>
      </c>
      <c r="P44" s="42">
        <v>4288</v>
      </c>
      <c r="Q44" s="42">
        <v>1095</v>
      </c>
      <c r="R44" s="42">
        <v>661</v>
      </c>
      <c r="S44" s="42">
        <v>0</v>
      </c>
      <c r="T44" s="42">
        <v>115533</v>
      </c>
      <c r="U44" s="42">
        <v>21180</v>
      </c>
      <c r="V44" s="42">
        <v>1105</v>
      </c>
      <c r="W44" s="42">
        <v>0</v>
      </c>
      <c r="X44" s="42">
        <v>39421</v>
      </c>
      <c r="Y44" s="42">
        <v>282</v>
      </c>
      <c r="Z44" s="42">
        <v>172537</v>
      </c>
      <c r="AA44" s="42">
        <v>228</v>
      </c>
      <c r="AB44" s="42">
        <v>92584</v>
      </c>
      <c r="AC44" s="42">
        <v>870</v>
      </c>
      <c r="AD44" s="42">
        <v>6843</v>
      </c>
      <c r="AE44" s="42">
        <v>577</v>
      </c>
      <c r="AF44" s="42">
        <v>1392</v>
      </c>
      <c r="AG44" s="42">
        <v>855</v>
      </c>
      <c r="AH44" s="42">
        <v>801</v>
      </c>
      <c r="AI44" s="42">
        <v>0</v>
      </c>
      <c r="AJ44" s="42">
        <v>2365</v>
      </c>
      <c r="AK44" s="42">
        <v>0</v>
      </c>
      <c r="AL44" s="42">
        <v>0</v>
      </c>
      <c r="AM44" s="42">
        <v>0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 t="s">
        <v>90</v>
      </c>
      <c r="AU44" s="42" t="s">
        <v>255</v>
      </c>
      <c r="AW44" s="42" t="s">
        <v>276</v>
      </c>
    </row>
    <row r="45" spans="1:49" x14ac:dyDescent="0.25">
      <c r="A45" s="45">
        <v>44946</v>
      </c>
      <c r="B45" s="42" t="s">
        <v>288</v>
      </c>
      <c r="C45" s="42" t="s">
        <v>51</v>
      </c>
      <c r="D45" s="42" t="s">
        <v>72</v>
      </c>
      <c r="E45" s="46">
        <v>0.1487</v>
      </c>
      <c r="F45" s="46" t="s">
        <v>253</v>
      </c>
      <c r="G45" s="47">
        <v>2</v>
      </c>
      <c r="H45" s="46" t="s">
        <v>263</v>
      </c>
      <c r="I45" s="42">
        <v>0</v>
      </c>
      <c r="J45" s="42">
        <v>637</v>
      </c>
      <c r="K45" s="42">
        <v>0</v>
      </c>
      <c r="L45" s="42">
        <v>284</v>
      </c>
      <c r="M45" s="42">
        <v>321837</v>
      </c>
      <c r="N45" s="42">
        <v>316</v>
      </c>
      <c r="O45" s="42">
        <v>0</v>
      </c>
      <c r="P45" s="42">
        <v>5331</v>
      </c>
      <c r="Q45" s="42">
        <v>1211</v>
      </c>
      <c r="R45" s="42">
        <v>537</v>
      </c>
      <c r="S45" s="42">
        <v>0</v>
      </c>
      <c r="T45" s="42">
        <v>133668</v>
      </c>
      <c r="U45" s="42">
        <v>27263</v>
      </c>
      <c r="V45" s="42">
        <v>1181</v>
      </c>
      <c r="W45" s="42">
        <v>842</v>
      </c>
      <c r="X45" s="42">
        <v>42353</v>
      </c>
      <c r="Y45" s="42">
        <v>546</v>
      </c>
      <c r="Z45" s="42">
        <v>236385</v>
      </c>
      <c r="AA45" s="42">
        <v>229</v>
      </c>
      <c r="AB45" s="42">
        <v>95414</v>
      </c>
      <c r="AC45" s="42">
        <v>0</v>
      </c>
      <c r="AD45" s="42">
        <v>5708</v>
      </c>
      <c r="AE45" s="42">
        <v>713</v>
      </c>
      <c r="AF45" s="42">
        <v>2207</v>
      </c>
      <c r="AG45" s="42">
        <v>1369</v>
      </c>
      <c r="AH45" s="42">
        <v>683</v>
      </c>
      <c r="AI45" s="42">
        <v>0</v>
      </c>
      <c r="AJ45" s="42">
        <v>1479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  <c r="AT45" s="42" t="s">
        <v>90</v>
      </c>
      <c r="AU45" s="42" t="s">
        <v>255</v>
      </c>
      <c r="AW45" s="42" t="s">
        <v>276</v>
      </c>
    </row>
    <row r="46" spans="1:49" x14ac:dyDescent="0.25">
      <c r="A46" s="45">
        <v>44946</v>
      </c>
      <c r="B46" s="42" t="s">
        <v>289</v>
      </c>
      <c r="C46" s="42" t="s">
        <v>51</v>
      </c>
      <c r="D46" s="42" t="s">
        <v>72</v>
      </c>
      <c r="E46" s="46">
        <v>0.15620000000000001</v>
      </c>
      <c r="F46" s="46" t="s">
        <v>253</v>
      </c>
      <c r="G46" s="47">
        <v>2</v>
      </c>
      <c r="H46" s="46" t="s">
        <v>263</v>
      </c>
      <c r="I46" s="42">
        <v>0</v>
      </c>
      <c r="J46" s="42">
        <v>622</v>
      </c>
      <c r="K46" s="42">
        <v>0</v>
      </c>
      <c r="L46" s="42">
        <v>185</v>
      </c>
      <c r="M46" s="42">
        <v>164922</v>
      </c>
      <c r="N46" s="42">
        <v>248</v>
      </c>
      <c r="O46" s="42">
        <v>0</v>
      </c>
      <c r="P46" s="42">
        <v>2444</v>
      </c>
      <c r="Q46" s="42">
        <v>0</v>
      </c>
      <c r="R46" s="42">
        <v>0</v>
      </c>
      <c r="S46" s="42">
        <v>0</v>
      </c>
      <c r="T46" s="42">
        <v>43426</v>
      </c>
      <c r="U46" s="42">
        <v>3460</v>
      </c>
      <c r="V46" s="42">
        <v>506</v>
      </c>
      <c r="W46" s="42">
        <v>421</v>
      </c>
      <c r="X46" s="42">
        <v>20307</v>
      </c>
      <c r="Y46" s="42">
        <v>292</v>
      </c>
      <c r="Z46" s="42">
        <v>70411</v>
      </c>
      <c r="AA46" s="42">
        <v>145</v>
      </c>
      <c r="AB46" s="42">
        <v>29653</v>
      </c>
      <c r="AC46" s="42">
        <v>0</v>
      </c>
      <c r="AD46" s="42">
        <v>1320</v>
      </c>
      <c r="AE46" s="42">
        <v>433</v>
      </c>
      <c r="AF46" s="42">
        <v>1139</v>
      </c>
      <c r="AG46" s="42">
        <v>971</v>
      </c>
      <c r="AH46" s="42">
        <v>0</v>
      </c>
      <c r="AI46" s="42">
        <v>0</v>
      </c>
      <c r="AJ46" s="42">
        <v>741</v>
      </c>
      <c r="AK46" s="42">
        <v>0</v>
      </c>
      <c r="AL46" s="42">
        <v>0</v>
      </c>
      <c r="AM46" s="42">
        <v>0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 t="s">
        <v>90</v>
      </c>
      <c r="AU46" s="42" t="s">
        <v>255</v>
      </c>
      <c r="AW46" s="42" t="s">
        <v>276</v>
      </c>
    </row>
    <row r="47" spans="1:49" x14ac:dyDescent="0.25">
      <c r="A47" s="45">
        <v>44951</v>
      </c>
      <c r="B47" s="42" t="s">
        <v>55</v>
      </c>
      <c r="C47" s="42" t="s">
        <v>60</v>
      </c>
      <c r="E47" s="46">
        <v>0</v>
      </c>
      <c r="F47" s="46" t="s">
        <v>253</v>
      </c>
      <c r="G47" s="47">
        <v>2</v>
      </c>
      <c r="H47" s="46" t="s">
        <v>263</v>
      </c>
      <c r="I47" s="42">
        <v>0</v>
      </c>
      <c r="J47" s="42">
        <v>645</v>
      </c>
      <c r="K47" s="42">
        <v>0</v>
      </c>
      <c r="L47" s="42">
        <v>0</v>
      </c>
      <c r="M47" s="42">
        <v>181585</v>
      </c>
      <c r="N47" s="42">
        <v>0</v>
      </c>
      <c r="O47" s="42">
        <v>0</v>
      </c>
      <c r="P47" s="42">
        <v>0</v>
      </c>
      <c r="Q47" s="42">
        <v>0</v>
      </c>
      <c r="R47" s="42">
        <v>0</v>
      </c>
      <c r="S47" s="42">
        <v>0</v>
      </c>
      <c r="T47" s="42">
        <v>4818</v>
      </c>
      <c r="U47" s="42">
        <v>0</v>
      </c>
      <c r="V47" s="42">
        <v>0</v>
      </c>
      <c r="W47" s="42">
        <v>0</v>
      </c>
      <c r="X47" s="42">
        <v>3812</v>
      </c>
      <c r="Y47" s="42">
        <v>0</v>
      </c>
      <c r="Z47" s="42">
        <v>1732</v>
      </c>
      <c r="AA47" s="42">
        <v>0</v>
      </c>
      <c r="AB47" s="42">
        <v>611</v>
      </c>
      <c r="AC47" s="42">
        <v>0</v>
      </c>
      <c r="AD47" s="42">
        <v>0</v>
      </c>
      <c r="AE47" s="42">
        <v>0</v>
      </c>
      <c r="AF47" s="42">
        <v>0</v>
      </c>
      <c r="AG47" s="42">
        <v>0</v>
      </c>
      <c r="AH47" s="42">
        <v>0</v>
      </c>
      <c r="AI47" s="42">
        <v>0</v>
      </c>
      <c r="AJ47" s="42">
        <v>0</v>
      </c>
      <c r="AK47" s="42">
        <v>0</v>
      </c>
      <c r="AL47" s="42">
        <v>0</v>
      </c>
      <c r="AM47" s="42">
        <v>0</v>
      </c>
      <c r="AN47" s="42">
        <v>0</v>
      </c>
      <c r="AO47" s="42">
        <v>0</v>
      </c>
      <c r="AP47" s="42">
        <v>0</v>
      </c>
      <c r="AQ47" s="42">
        <v>0</v>
      </c>
      <c r="AR47" s="42">
        <v>0</v>
      </c>
      <c r="AS47" s="42">
        <v>0</v>
      </c>
      <c r="AT47" s="42" t="s">
        <v>90</v>
      </c>
      <c r="AU47" s="42" t="s">
        <v>255</v>
      </c>
      <c r="AW47" s="42" t="s">
        <v>276</v>
      </c>
    </row>
    <row r="48" spans="1:49" x14ac:dyDescent="0.25">
      <c r="A48" s="45">
        <v>44951</v>
      </c>
      <c r="B48" s="42" t="s">
        <v>290</v>
      </c>
      <c r="C48" s="42" t="s">
        <v>51</v>
      </c>
      <c r="D48" s="42" t="s">
        <v>72</v>
      </c>
      <c r="E48" s="46">
        <v>0.14749999999999999</v>
      </c>
      <c r="F48" s="46" t="s">
        <v>253</v>
      </c>
      <c r="G48" s="47">
        <v>2</v>
      </c>
      <c r="H48" s="46" t="s">
        <v>263</v>
      </c>
      <c r="I48" s="42">
        <v>0</v>
      </c>
      <c r="J48" s="42">
        <v>611</v>
      </c>
      <c r="K48" s="42">
        <v>0</v>
      </c>
      <c r="L48" s="42">
        <v>385</v>
      </c>
      <c r="M48" s="42">
        <v>143187</v>
      </c>
      <c r="N48" s="42">
        <v>1961</v>
      </c>
      <c r="O48" s="42">
        <v>0</v>
      </c>
      <c r="P48" s="42">
        <v>3206</v>
      </c>
      <c r="Q48" s="42">
        <v>330</v>
      </c>
      <c r="R48" s="42">
        <v>267</v>
      </c>
      <c r="S48" s="42">
        <v>0</v>
      </c>
      <c r="T48" s="42">
        <v>57303</v>
      </c>
      <c r="U48" s="42">
        <v>8498</v>
      </c>
      <c r="V48" s="42">
        <v>687</v>
      </c>
      <c r="W48" s="42">
        <v>486</v>
      </c>
      <c r="X48" s="42">
        <v>23074</v>
      </c>
      <c r="Y48" s="42">
        <v>782</v>
      </c>
      <c r="Z48" s="42">
        <v>95021</v>
      </c>
      <c r="AA48" s="42">
        <v>241</v>
      </c>
      <c r="AB48" s="42">
        <v>43155</v>
      </c>
      <c r="AC48" s="42">
        <v>240</v>
      </c>
      <c r="AD48" s="42">
        <v>2684</v>
      </c>
      <c r="AE48" s="42">
        <v>450</v>
      </c>
      <c r="AF48" s="42">
        <v>1075</v>
      </c>
      <c r="AG48" s="42">
        <v>797</v>
      </c>
      <c r="AH48" s="42">
        <v>583</v>
      </c>
      <c r="AI48" s="42">
        <v>0</v>
      </c>
      <c r="AJ48" s="42">
        <v>2004</v>
      </c>
      <c r="AK48" s="42">
        <v>0</v>
      </c>
      <c r="AL48" s="42">
        <v>0</v>
      </c>
      <c r="AM48" s="42">
        <v>0</v>
      </c>
      <c r="AN48" s="42">
        <v>0</v>
      </c>
      <c r="AO48" s="42">
        <v>452</v>
      </c>
      <c r="AP48" s="42">
        <v>0</v>
      </c>
      <c r="AQ48" s="42">
        <v>0</v>
      </c>
      <c r="AR48" s="42">
        <v>0</v>
      </c>
      <c r="AS48" s="42">
        <v>0</v>
      </c>
      <c r="AT48" s="42" t="s">
        <v>90</v>
      </c>
      <c r="AU48" s="42" t="s">
        <v>255</v>
      </c>
      <c r="AW48" s="42" t="s">
        <v>293</v>
      </c>
    </row>
    <row r="49" spans="1:49" x14ac:dyDescent="0.25">
      <c r="A49" s="45">
        <v>44951</v>
      </c>
      <c r="B49" s="42" t="s">
        <v>291</v>
      </c>
      <c r="C49" s="42" t="s">
        <v>51</v>
      </c>
      <c r="D49" s="42" t="s">
        <v>78</v>
      </c>
      <c r="E49" s="46">
        <v>0.15859999999999999</v>
      </c>
      <c r="F49" s="46" t="s">
        <v>253</v>
      </c>
      <c r="G49" s="47">
        <v>2</v>
      </c>
      <c r="H49" s="46" t="s">
        <v>263</v>
      </c>
      <c r="I49" s="42">
        <v>0</v>
      </c>
      <c r="J49" s="42">
        <v>677</v>
      </c>
      <c r="K49" s="42">
        <v>0</v>
      </c>
      <c r="L49" s="42">
        <v>0</v>
      </c>
      <c r="M49" s="42">
        <v>234294</v>
      </c>
      <c r="N49" s="42">
        <v>0</v>
      </c>
      <c r="O49" s="42">
        <v>0</v>
      </c>
      <c r="P49" s="42">
        <v>359</v>
      </c>
      <c r="Q49" s="42">
        <v>0</v>
      </c>
      <c r="R49" s="42">
        <v>0</v>
      </c>
      <c r="S49" s="42">
        <v>0</v>
      </c>
      <c r="T49" s="42">
        <v>52372</v>
      </c>
      <c r="U49" s="42">
        <v>295</v>
      </c>
      <c r="V49" s="42">
        <v>296</v>
      </c>
      <c r="W49" s="42">
        <v>0</v>
      </c>
      <c r="X49" s="42">
        <v>15099</v>
      </c>
      <c r="Y49" s="42">
        <v>285</v>
      </c>
      <c r="Z49" s="42">
        <v>77655</v>
      </c>
      <c r="AA49" s="42">
        <v>311</v>
      </c>
      <c r="AB49" s="42">
        <v>127687</v>
      </c>
      <c r="AC49" s="42">
        <v>0</v>
      </c>
      <c r="AD49" s="42">
        <v>2945</v>
      </c>
      <c r="AE49" s="42">
        <v>1659</v>
      </c>
      <c r="AF49" s="42">
        <v>533</v>
      </c>
      <c r="AG49" s="42">
        <v>0</v>
      </c>
      <c r="AH49" s="42">
        <v>0</v>
      </c>
      <c r="AI49" s="42">
        <v>0</v>
      </c>
      <c r="AJ49" s="42">
        <v>0</v>
      </c>
      <c r="AK49" s="42">
        <v>0</v>
      </c>
      <c r="AL49" s="42">
        <v>0</v>
      </c>
      <c r="AM49" s="42">
        <v>0</v>
      </c>
      <c r="AN49" s="42">
        <v>0</v>
      </c>
      <c r="AO49" s="42">
        <v>0</v>
      </c>
      <c r="AP49" s="42">
        <v>0</v>
      </c>
      <c r="AQ49" s="42">
        <v>0</v>
      </c>
      <c r="AR49" s="42">
        <v>0</v>
      </c>
      <c r="AS49" s="42">
        <v>0</v>
      </c>
      <c r="AT49" s="42" t="s">
        <v>90</v>
      </c>
      <c r="AU49" s="42" t="s">
        <v>255</v>
      </c>
      <c r="AW49" s="42" t="s">
        <v>293</v>
      </c>
    </row>
    <row r="50" spans="1:49" x14ac:dyDescent="0.25">
      <c r="A50" s="45">
        <v>44951</v>
      </c>
      <c r="B50" s="42" t="s">
        <v>292</v>
      </c>
      <c r="C50" s="42" t="s">
        <v>51</v>
      </c>
      <c r="D50" s="42" t="s">
        <v>76</v>
      </c>
      <c r="E50" s="46">
        <v>0.1336</v>
      </c>
      <c r="F50" s="46" t="s">
        <v>253</v>
      </c>
      <c r="G50" s="47">
        <v>2</v>
      </c>
      <c r="H50" s="46" t="s">
        <v>263</v>
      </c>
      <c r="I50" s="42">
        <v>0</v>
      </c>
      <c r="J50" s="42">
        <v>638</v>
      </c>
      <c r="K50" s="42">
        <v>0</v>
      </c>
      <c r="L50" s="42">
        <v>131</v>
      </c>
      <c r="M50" s="42">
        <v>172874</v>
      </c>
      <c r="N50" s="42">
        <v>341</v>
      </c>
      <c r="O50" s="42">
        <v>0</v>
      </c>
      <c r="P50" s="42">
        <v>865</v>
      </c>
      <c r="Q50" s="42">
        <v>0</v>
      </c>
      <c r="R50" s="42">
        <v>0</v>
      </c>
      <c r="S50" s="42">
        <v>0</v>
      </c>
      <c r="T50" s="42">
        <v>44379</v>
      </c>
      <c r="U50" s="42">
        <v>747</v>
      </c>
      <c r="V50" s="42">
        <v>299</v>
      </c>
      <c r="W50" s="42">
        <v>0</v>
      </c>
      <c r="X50" s="42">
        <v>16681</v>
      </c>
      <c r="Y50" s="42">
        <v>973</v>
      </c>
      <c r="Z50" s="42">
        <v>86280</v>
      </c>
      <c r="AA50" s="42">
        <v>0</v>
      </c>
      <c r="AB50" s="42">
        <v>155251</v>
      </c>
      <c r="AC50" s="42">
        <v>0</v>
      </c>
      <c r="AD50" s="42">
        <v>18151</v>
      </c>
      <c r="AE50" s="42">
        <v>1304</v>
      </c>
      <c r="AF50" s="42">
        <v>698</v>
      </c>
      <c r="AG50" s="42">
        <v>394</v>
      </c>
      <c r="AH50" s="42">
        <v>0</v>
      </c>
      <c r="AI50" s="42">
        <v>0</v>
      </c>
      <c r="AJ50" s="42">
        <v>0</v>
      </c>
      <c r="AK50" s="42">
        <v>0</v>
      </c>
      <c r="AL50" s="42">
        <v>1497</v>
      </c>
      <c r="AM50" s="42">
        <v>0</v>
      </c>
      <c r="AN50" s="42">
        <v>0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 t="s">
        <v>90</v>
      </c>
      <c r="AU50" s="42" t="s">
        <v>255</v>
      </c>
      <c r="AW50" s="42" t="s">
        <v>276</v>
      </c>
    </row>
  </sheetData>
  <sheetProtection algorithmName="SHA-512" hashValue="DNak1dcbpFE0oBdMMvgSj5JuxcWLnFVQ6xBCstk6mVQC6EULWNXq25ZGiAfAr31hsM2goTbBjSyZHyi2Bdq82A==" saltValue="32droBdG6zRTG0nJ2/5+0Q==" spinCount="100000" sheet="1" formatColumns="0" sort="0" autoFilter="0"/>
  <mergeCells count="9">
    <mergeCell ref="A1:F3"/>
    <mergeCell ref="G3:AP3"/>
    <mergeCell ref="AV1:AX1"/>
    <mergeCell ref="AV2:AX2"/>
    <mergeCell ref="AV3:AX3"/>
    <mergeCell ref="AQ1:AU1"/>
    <mergeCell ref="AQ2:AU2"/>
    <mergeCell ref="AQ3:AU3"/>
    <mergeCell ref="G1:AP2"/>
  </mergeCells>
  <phoneticPr fontId="12" type="noConversion"/>
  <dataValidations count="8">
    <dataValidation type="date" allowBlank="1" showInputMessage="1" showErrorMessage="1" sqref="A10:A50" xr:uid="{80C9DA13-39FB-4AB2-BE23-1923A44EBC71}">
      <formula1>44562</formula1>
      <formula2>47848</formula2>
    </dataValidation>
    <dataValidation type="textLength" allowBlank="1" showInputMessage="1" showErrorMessage="1" sqref="B10:B50" xr:uid="{3E4A86A5-2CFB-479B-AE57-67AFB3F3463D}">
      <formula1>6</formula1>
      <formula2>10</formula2>
    </dataValidation>
    <dataValidation type="list" allowBlank="1" showInputMessage="1" showErrorMessage="1" sqref="C10:C50" xr:uid="{1B39D43C-8EE5-4A94-8EFA-1F582B450724}">
      <formula1>TIPO_MUESTRA</formula1>
    </dataValidation>
    <dataValidation type="list" allowBlank="1" showInputMessage="1" showErrorMessage="1" sqref="D10:D50" xr:uid="{3C559480-E077-4434-80A7-A705C945C9DD}">
      <formula1>TIPO_MATRIZ</formula1>
    </dataValidation>
    <dataValidation type="decimal" allowBlank="1" showInputMessage="1" showErrorMessage="1" sqref="E10:E50" xr:uid="{D960B7EF-340B-4CFE-B965-860F2B4EACE3}">
      <formula1>0</formula1>
      <formula2>200</formula2>
    </dataValidation>
    <dataValidation type="textLength" allowBlank="1" showInputMessage="1" showErrorMessage="1" sqref="AU10:AV50" xr:uid="{36A2712A-3601-4B9E-9FBA-44459312A829}">
      <formula1>3</formula1>
      <formula2>4</formula2>
    </dataValidation>
    <dataValidation type="list" allowBlank="1" showInputMessage="1" showErrorMessage="1" sqref="F10:F50" xr:uid="{E2481EAB-F80A-4A9E-979F-A73DDF82A50E}">
      <formula1>ID_IS</formula1>
    </dataValidation>
    <dataValidation type="list" allowBlank="1" showInputMessage="1" showErrorMessage="1" sqref="H10:H50" xr:uid="{638B46E0-4D89-4727-A3B0-B367354E56EF}">
      <formula1>ID_FMX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3C944-DD83-4BFC-8BF1-793B34AF2540}">
  <dimension ref="A2:E55"/>
  <sheetViews>
    <sheetView topLeftCell="A11" workbookViewId="0">
      <selection activeCell="E25" sqref="E25"/>
    </sheetView>
  </sheetViews>
  <sheetFormatPr baseColWidth="10" defaultColWidth="11.42578125" defaultRowHeight="15" x14ac:dyDescent="0.25"/>
  <cols>
    <col min="1" max="1" width="8.140625" style="10" bestFit="1" customWidth="1"/>
    <col min="2" max="2" width="61" style="10" bestFit="1" customWidth="1"/>
    <col min="3" max="3" width="21.28515625" style="10" customWidth="1"/>
    <col min="4" max="4" width="22.140625" style="10" customWidth="1"/>
    <col min="5" max="5" width="43.28515625" style="10" bestFit="1" customWidth="1"/>
    <col min="6" max="6" width="20" style="10" customWidth="1"/>
    <col min="7" max="7" width="24.42578125" style="10" customWidth="1"/>
    <col min="8" max="8" width="29.140625" style="10" customWidth="1"/>
    <col min="9" max="9" width="34.28515625" style="10" customWidth="1"/>
    <col min="10" max="16384" width="11.42578125" style="10"/>
  </cols>
  <sheetData>
    <row r="2" spans="1:5" ht="36" customHeight="1" x14ac:dyDescent="0.35">
      <c r="A2" s="19" t="s">
        <v>39</v>
      </c>
      <c r="B2" s="20" t="s">
        <v>0</v>
      </c>
      <c r="C2" s="20" t="s">
        <v>40</v>
      </c>
      <c r="D2" s="20" t="s">
        <v>111</v>
      </c>
      <c r="E2" s="21" t="s">
        <v>110</v>
      </c>
    </row>
    <row r="3" spans="1:5" ht="15.75" x14ac:dyDescent="0.25">
      <c r="A3" s="10" t="s">
        <v>2</v>
      </c>
      <c r="B3" s="11" t="s">
        <v>132</v>
      </c>
      <c r="C3" s="12">
        <v>0.98680000000000001</v>
      </c>
      <c r="D3" s="12">
        <v>0.86270000000000002</v>
      </c>
      <c r="E3" s="11" t="s">
        <v>124</v>
      </c>
    </row>
    <row r="4" spans="1:5" ht="15.75" x14ac:dyDescent="0.25">
      <c r="A4" s="10" t="s">
        <v>3</v>
      </c>
      <c r="B4" s="11" t="s">
        <v>133</v>
      </c>
      <c r="C4" s="12">
        <v>0.98970000000000002</v>
      </c>
      <c r="D4" s="12">
        <v>0.89229999999999998</v>
      </c>
      <c r="E4" s="11" t="s">
        <v>124</v>
      </c>
    </row>
    <row r="5" spans="1:5" ht="15.75" x14ac:dyDescent="0.25">
      <c r="A5" s="10" t="s">
        <v>4</v>
      </c>
      <c r="B5" s="11" t="s">
        <v>134</v>
      </c>
      <c r="C5" s="12">
        <v>0.99150000000000005</v>
      </c>
      <c r="D5" s="12">
        <v>0.91139999999999999</v>
      </c>
      <c r="E5" s="11" t="s">
        <v>124</v>
      </c>
    </row>
    <row r="6" spans="1:5" ht="15.75" x14ac:dyDescent="0.25">
      <c r="A6" s="10" t="s">
        <v>5</v>
      </c>
      <c r="B6" s="11" t="s">
        <v>135</v>
      </c>
      <c r="C6" s="12">
        <v>0.99280000000000002</v>
      </c>
      <c r="D6" s="12">
        <v>0.92469999999999997</v>
      </c>
      <c r="E6" s="11" t="s">
        <v>124</v>
      </c>
    </row>
    <row r="7" spans="1:5" ht="15.75" x14ac:dyDescent="0.25">
      <c r="A7" s="10" t="s">
        <v>6</v>
      </c>
      <c r="B7" s="11" t="s">
        <v>136</v>
      </c>
      <c r="C7" s="12">
        <v>0.99329999999999996</v>
      </c>
      <c r="D7" s="12">
        <v>0.93</v>
      </c>
      <c r="E7" s="11" t="s">
        <v>124</v>
      </c>
    </row>
    <row r="8" spans="1:5" ht="15.75" x14ac:dyDescent="0.25">
      <c r="A8" s="10" t="s">
        <v>7</v>
      </c>
      <c r="B8" s="11" t="s">
        <v>137</v>
      </c>
      <c r="C8" s="12">
        <v>0.99370000000000003</v>
      </c>
      <c r="D8" s="12">
        <v>0.93459999999999999</v>
      </c>
      <c r="E8" s="11" t="s">
        <v>124</v>
      </c>
    </row>
    <row r="9" spans="1:5" ht="15.75" x14ac:dyDescent="0.25">
      <c r="A9" s="10" t="s">
        <v>8</v>
      </c>
      <c r="B9" s="11" t="s">
        <v>138</v>
      </c>
      <c r="C9" s="12">
        <v>0.99409999999999998</v>
      </c>
      <c r="D9" s="12">
        <v>0.93859999999999999</v>
      </c>
      <c r="E9" s="11" t="s">
        <v>124</v>
      </c>
    </row>
    <row r="10" spans="1:5" ht="15.75" x14ac:dyDescent="0.25">
      <c r="A10" s="10" t="s">
        <v>9</v>
      </c>
      <c r="B10" s="11" t="s">
        <v>139</v>
      </c>
      <c r="C10" s="12">
        <v>0.99450000000000005</v>
      </c>
      <c r="D10" s="12">
        <v>0.94210000000000005</v>
      </c>
      <c r="E10" s="11" t="s">
        <v>124</v>
      </c>
    </row>
    <row r="11" spans="1:5" ht="15.75" x14ac:dyDescent="0.25">
      <c r="A11" s="10" t="s">
        <v>10</v>
      </c>
      <c r="B11" s="11" t="s">
        <v>140</v>
      </c>
      <c r="C11" s="12">
        <v>0.99439999999999995</v>
      </c>
      <c r="D11" s="12">
        <v>0.94169999999999998</v>
      </c>
      <c r="E11" s="11" t="s">
        <v>282</v>
      </c>
    </row>
    <row r="12" spans="1:5" ht="15.75" x14ac:dyDescent="0.25">
      <c r="A12" s="10" t="s">
        <v>11</v>
      </c>
      <c r="B12" s="11" t="s">
        <v>141</v>
      </c>
      <c r="C12" s="12">
        <v>0.99480000000000002</v>
      </c>
      <c r="D12" s="12">
        <v>0.94530000000000003</v>
      </c>
      <c r="E12" s="11" t="s">
        <v>124</v>
      </c>
    </row>
    <row r="13" spans="1:5" ht="15.75" x14ac:dyDescent="0.25">
      <c r="A13" s="10" t="s">
        <v>12</v>
      </c>
      <c r="B13" s="11" t="s">
        <v>142</v>
      </c>
      <c r="C13" s="12">
        <v>0.99470000000000003</v>
      </c>
      <c r="D13" s="12">
        <v>0.94489999999999996</v>
      </c>
      <c r="E13" s="11" t="s">
        <v>282</v>
      </c>
    </row>
    <row r="14" spans="1:5" ht="15.75" x14ac:dyDescent="0.25">
      <c r="A14" s="10" t="s">
        <v>13</v>
      </c>
      <c r="B14" s="11" t="s">
        <v>143</v>
      </c>
      <c r="C14" s="12">
        <v>0.995</v>
      </c>
      <c r="D14" s="12">
        <v>0.94810000000000005</v>
      </c>
      <c r="E14" s="11" t="s">
        <v>124</v>
      </c>
    </row>
    <row r="15" spans="1:5" ht="15.75" x14ac:dyDescent="0.25">
      <c r="A15" s="10" t="s">
        <v>14</v>
      </c>
      <c r="B15" s="11" t="s">
        <v>144</v>
      </c>
      <c r="C15" s="12">
        <v>0.995</v>
      </c>
      <c r="D15" s="12">
        <v>0.94769999999999999</v>
      </c>
      <c r="E15" s="11" t="s">
        <v>282</v>
      </c>
    </row>
    <row r="16" spans="1:5" ht="15.75" x14ac:dyDescent="0.25">
      <c r="A16" s="10" t="s">
        <v>15</v>
      </c>
      <c r="B16" s="11" t="s">
        <v>145</v>
      </c>
      <c r="C16" s="12">
        <v>0.99529999999999996</v>
      </c>
      <c r="D16" s="12">
        <v>0.95069999999999999</v>
      </c>
      <c r="E16" s="11" t="s">
        <v>124</v>
      </c>
    </row>
    <row r="17" spans="1:5" ht="15.75" x14ac:dyDescent="0.25">
      <c r="A17" s="10" t="s">
        <v>16</v>
      </c>
      <c r="B17" s="11" t="s">
        <v>146</v>
      </c>
      <c r="C17" s="12">
        <v>0.99519999999999997</v>
      </c>
      <c r="D17" s="12">
        <v>0.95030000000000003</v>
      </c>
      <c r="E17" s="11" t="s">
        <v>282</v>
      </c>
    </row>
    <row r="18" spans="1:5" ht="15.75" x14ac:dyDescent="0.25">
      <c r="A18" s="10" t="s">
        <v>17</v>
      </c>
      <c r="B18" s="11" t="s">
        <v>147</v>
      </c>
      <c r="C18" s="12">
        <v>0.99550000000000005</v>
      </c>
      <c r="D18" s="12">
        <v>0.95299999999999996</v>
      </c>
      <c r="E18" s="11" t="s">
        <v>124</v>
      </c>
    </row>
    <row r="19" spans="1:5" s="16" customFormat="1" ht="15.75" x14ac:dyDescent="0.25">
      <c r="A19" s="13" t="s">
        <v>31</v>
      </c>
      <c r="B19" s="14" t="s">
        <v>148</v>
      </c>
      <c r="C19" s="15">
        <v>0.99550000000000005</v>
      </c>
      <c r="D19" s="15">
        <v>0.95269999999999999</v>
      </c>
      <c r="E19" s="11" t="s">
        <v>282</v>
      </c>
    </row>
    <row r="20" spans="1:5" s="16" customFormat="1" ht="15.75" x14ac:dyDescent="0.25">
      <c r="A20" s="13" t="s">
        <v>31</v>
      </c>
      <c r="B20" s="14" t="s">
        <v>148</v>
      </c>
      <c r="C20" s="15">
        <v>0.99550000000000005</v>
      </c>
      <c r="D20" s="15">
        <v>0.95269999999999999</v>
      </c>
      <c r="E20" s="17" t="s">
        <v>284</v>
      </c>
    </row>
    <row r="21" spans="1:5" s="16" customFormat="1" ht="15.75" x14ac:dyDescent="0.25">
      <c r="A21" s="13" t="s">
        <v>31</v>
      </c>
      <c r="B21" s="14" t="s">
        <v>148</v>
      </c>
      <c r="C21" s="15">
        <v>0.99550000000000005</v>
      </c>
      <c r="D21" s="15">
        <v>0.95269999999999999</v>
      </c>
      <c r="E21" s="17" t="s">
        <v>127</v>
      </c>
    </row>
    <row r="22" spans="1:5" ht="15.75" x14ac:dyDescent="0.25">
      <c r="A22" s="13" t="s">
        <v>32</v>
      </c>
      <c r="B22" s="14" t="s">
        <v>149</v>
      </c>
      <c r="C22" s="15">
        <v>0.99539999999999995</v>
      </c>
      <c r="D22" s="15">
        <v>0.95240000000000002</v>
      </c>
      <c r="E22" s="17" t="s">
        <v>127</v>
      </c>
    </row>
    <row r="23" spans="1:5" ht="15.75" x14ac:dyDescent="0.25">
      <c r="A23" s="13" t="s">
        <v>32</v>
      </c>
      <c r="B23" s="14" t="s">
        <v>149</v>
      </c>
      <c r="C23" s="15">
        <v>0.99539999999999995</v>
      </c>
      <c r="D23" s="15">
        <v>0.95240000000000002</v>
      </c>
      <c r="E23" s="11" t="s">
        <v>282</v>
      </c>
    </row>
    <row r="24" spans="1:5" ht="15.75" x14ac:dyDescent="0.25">
      <c r="A24" s="10" t="s">
        <v>33</v>
      </c>
      <c r="B24" s="11" t="s">
        <v>150</v>
      </c>
      <c r="C24" s="12">
        <v>0.99539999999999995</v>
      </c>
      <c r="D24" s="12">
        <v>0.95199999999999996</v>
      </c>
      <c r="E24" s="18" t="s">
        <v>283</v>
      </c>
    </row>
    <row r="25" spans="1:5" ht="15.75" x14ac:dyDescent="0.25">
      <c r="A25" s="10" t="s">
        <v>33</v>
      </c>
      <c r="B25" s="11" t="s">
        <v>150</v>
      </c>
      <c r="C25" s="12">
        <v>0.99539999999999995</v>
      </c>
      <c r="D25" s="12">
        <v>0.95199999999999996</v>
      </c>
      <c r="E25" s="17" t="s">
        <v>284</v>
      </c>
    </row>
    <row r="26" spans="1:5" ht="15.75" x14ac:dyDescent="0.25">
      <c r="A26" s="10" t="s">
        <v>34</v>
      </c>
      <c r="B26" s="11" t="s">
        <v>151</v>
      </c>
      <c r="C26" s="12">
        <v>0.99539999999999995</v>
      </c>
      <c r="D26" s="12">
        <v>0.95269999999999999</v>
      </c>
      <c r="E26" s="11" t="s">
        <v>128</v>
      </c>
    </row>
    <row r="27" spans="1:5" ht="15.75" x14ac:dyDescent="0.25">
      <c r="A27" s="10" t="s">
        <v>34</v>
      </c>
      <c r="B27" s="11" t="s">
        <v>151</v>
      </c>
      <c r="C27" s="12">
        <v>0.99539999999999995</v>
      </c>
      <c r="D27" s="12">
        <v>0.95269999999999999</v>
      </c>
      <c r="E27" s="18" t="s">
        <v>283</v>
      </c>
    </row>
    <row r="28" spans="1:5" ht="15.75" x14ac:dyDescent="0.25">
      <c r="A28" s="10" t="s">
        <v>18</v>
      </c>
      <c r="B28" s="11" t="s">
        <v>152</v>
      </c>
      <c r="C28" s="12">
        <v>0.99580000000000002</v>
      </c>
      <c r="D28" s="12">
        <v>0.95699999999999996</v>
      </c>
      <c r="E28" s="11" t="s">
        <v>124</v>
      </c>
    </row>
    <row r="29" spans="1:5" ht="15.75" x14ac:dyDescent="0.25">
      <c r="A29" s="10" t="s">
        <v>36</v>
      </c>
      <c r="B29" s="11" t="s">
        <v>153</v>
      </c>
      <c r="C29" s="12">
        <v>0.99590000000000001</v>
      </c>
      <c r="D29" s="12">
        <v>0.95679999999999998</v>
      </c>
      <c r="E29" s="11" t="s">
        <v>129</v>
      </c>
    </row>
    <row r="30" spans="1:5" ht="15.75" x14ac:dyDescent="0.25">
      <c r="A30" s="10" t="s">
        <v>36</v>
      </c>
      <c r="B30" s="11" t="s">
        <v>153</v>
      </c>
      <c r="C30" s="12">
        <v>0.99590000000000001</v>
      </c>
      <c r="D30" s="12">
        <v>0.95679999999999998</v>
      </c>
      <c r="E30" s="18" t="s">
        <v>283</v>
      </c>
    </row>
    <row r="31" spans="1:5" ht="15.75" x14ac:dyDescent="0.25">
      <c r="A31" s="10" t="s">
        <v>19</v>
      </c>
      <c r="B31" s="11" t="s">
        <v>154</v>
      </c>
      <c r="C31" s="12">
        <v>0.99580000000000002</v>
      </c>
      <c r="D31" s="12">
        <v>0.95650000000000002</v>
      </c>
      <c r="E31" s="17" t="s">
        <v>127</v>
      </c>
    </row>
    <row r="32" spans="1:5" ht="15.75" x14ac:dyDescent="0.25">
      <c r="A32" s="10" t="s">
        <v>19</v>
      </c>
      <c r="B32" s="11" t="s">
        <v>154</v>
      </c>
      <c r="C32" s="12">
        <v>0.99580000000000002</v>
      </c>
      <c r="D32" s="12">
        <v>0.95650000000000002</v>
      </c>
      <c r="E32" s="11" t="s">
        <v>282</v>
      </c>
    </row>
    <row r="33" spans="1:5" ht="15.75" x14ac:dyDescent="0.25">
      <c r="A33" s="10" t="s">
        <v>35</v>
      </c>
      <c r="B33" s="11" t="s">
        <v>155</v>
      </c>
      <c r="C33" s="12">
        <v>0.99590000000000001</v>
      </c>
      <c r="D33" s="12">
        <v>0.95620000000000005</v>
      </c>
      <c r="E33" s="11" t="s">
        <v>128</v>
      </c>
    </row>
    <row r="34" spans="1:5" ht="15.75" x14ac:dyDescent="0.25">
      <c r="A34" s="10" t="s">
        <v>35</v>
      </c>
      <c r="B34" s="11" t="s">
        <v>155</v>
      </c>
      <c r="C34" s="12">
        <v>0.99590000000000001</v>
      </c>
      <c r="D34" s="12">
        <v>0.95620000000000005</v>
      </c>
      <c r="E34" s="18" t="s">
        <v>283</v>
      </c>
    </row>
    <row r="35" spans="1:5" ht="15.75" x14ac:dyDescent="0.25">
      <c r="A35" s="10" t="s">
        <v>20</v>
      </c>
      <c r="B35" s="11" t="s">
        <v>156</v>
      </c>
      <c r="C35" s="12">
        <v>0.99580000000000002</v>
      </c>
      <c r="D35" s="12">
        <v>0.95599999999999996</v>
      </c>
      <c r="E35" s="11" t="s">
        <v>124</v>
      </c>
    </row>
    <row r="36" spans="1:5" ht="15.75" x14ac:dyDescent="0.25">
      <c r="A36" s="10" t="s">
        <v>21</v>
      </c>
      <c r="B36" s="11" t="s">
        <v>157</v>
      </c>
      <c r="C36" s="12">
        <v>0.99580000000000002</v>
      </c>
      <c r="D36" s="12">
        <v>0.95569999999999999</v>
      </c>
      <c r="E36" s="11" t="s">
        <v>128</v>
      </c>
    </row>
    <row r="37" spans="1:5" ht="15.75" x14ac:dyDescent="0.25">
      <c r="A37" s="10" t="s">
        <v>21</v>
      </c>
      <c r="B37" s="11" t="s">
        <v>157</v>
      </c>
      <c r="C37" s="12">
        <v>0.99580000000000002</v>
      </c>
      <c r="D37" s="12">
        <v>0.95569999999999999</v>
      </c>
      <c r="E37" s="18" t="s">
        <v>283</v>
      </c>
    </row>
    <row r="38" spans="1:5" ht="15.75" x14ac:dyDescent="0.25">
      <c r="A38" s="10" t="s">
        <v>22</v>
      </c>
      <c r="B38" s="11" t="s">
        <v>158</v>
      </c>
      <c r="C38" s="12">
        <v>0.99609999999999999</v>
      </c>
      <c r="D38" s="12">
        <v>0.95879999999999999</v>
      </c>
      <c r="E38" s="11" t="s">
        <v>124</v>
      </c>
    </row>
    <row r="39" spans="1:5" ht="15.75" x14ac:dyDescent="0.25">
      <c r="A39" s="10" t="s">
        <v>37</v>
      </c>
      <c r="B39" s="11" t="s">
        <v>159</v>
      </c>
      <c r="C39" s="12">
        <v>0.99609999999999999</v>
      </c>
      <c r="D39" s="12">
        <v>0.96040000000000003</v>
      </c>
      <c r="E39" s="17" t="s">
        <v>127</v>
      </c>
    </row>
    <row r="40" spans="1:5" ht="15.75" x14ac:dyDescent="0.25">
      <c r="A40" s="10" t="s">
        <v>37</v>
      </c>
      <c r="B40" s="11" t="s">
        <v>159</v>
      </c>
      <c r="C40" s="12">
        <v>0.99609999999999999</v>
      </c>
      <c r="D40" s="12">
        <v>0.96040000000000003</v>
      </c>
      <c r="E40" s="18" t="s">
        <v>283</v>
      </c>
    </row>
    <row r="41" spans="1:5" ht="15.75" x14ac:dyDescent="0.25">
      <c r="A41" s="10" t="s">
        <v>23</v>
      </c>
      <c r="B41" s="11" t="s">
        <v>160</v>
      </c>
      <c r="C41" s="12">
        <v>0.99609999999999999</v>
      </c>
      <c r="D41" s="12">
        <v>0.96020000000000005</v>
      </c>
      <c r="E41" s="17" t="s">
        <v>127</v>
      </c>
    </row>
    <row r="42" spans="1:5" ht="15.75" x14ac:dyDescent="0.25">
      <c r="A42" s="10" t="s">
        <v>23</v>
      </c>
      <c r="B42" s="11" t="s">
        <v>160</v>
      </c>
      <c r="C42" s="12">
        <v>0.99609999999999999</v>
      </c>
      <c r="D42" s="12">
        <v>0.96020000000000005</v>
      </c>
      <c r="E42" s="11" t="s">
        <v>282</v>
      </c>
    </row>
    <row r="43" spans="1:5" ht="15.75" x14ac:dyDescent="0.25">
      <c r="A43" s="10" t="s">
        <v>38</v>
      </c>
      <c r="B43" s="11" t="s">
        <v>161</v>
      </c>
      <c r="C43" s="12">
        <v>0.99619999999999997</v>
      </c>
      <c r="D43" s="12">
        <v>0.96</v>
      </c>
      <c r="E43" s="18" t="s">
        <v>283</v>
      </c>
    </row>
    <row r="44" spans="1:5" ht="15.75" x14ac:dyDescent="0.25">
      <c r="A44" s="10" t="s">
        <v>24</v>
      </c>
      <c r="B44" s="11" t="s">
        <v>162</v>
      </c>
      <c r="C44" s="12">
        <v>0.99639999999999995</v>
      </c>
      <c r="D44" s="12">
        <v>0.95979999999999999</v>
      </c>
      <c r="E44" s="11" t="s">
        <v>124</v>
      </c>
    </row>
    <row r="45" spans="1:5" ht="15.75" x14ac:dyDescent="0.25">
      <c r="A45" s="10" t="s">
        <v>25</v>
      </c>
      <c r="B45" s="11" t="s">
        <v>163</v>
      </c>
      <c r="C45" s="12">
        <v>0.99619999999999997</v>
      </c>
      <c r="D45" s="12">
        <v>0.95950000000000002</v>
      </c>
      <c r="E45" s="11" t="s">
        <v>128</v>
      </c>
    </row>
    <row r="46" spans="1:5" ht="15.75" x14ac:dyDescent="0.25">
      <c r="A46" s="10" t="s">
        <v>25</v>
      </c>
      <c r="B46" s="11" t="s">
        <v>163</v>
      </c>
      <c r="C46" s="12">
        <v>0.99619999999999997</v>
      </c>
      <c r="D46" s="12">
        <v>0.95950000000000002</v>
      </c>
      <c r="E46" s="18" t="s">
        <v>283</v>
      </c>
    </row>
    <row r="47" spans="1:5" ht="15.75" x14ac:dyDescent="0.25">
      <c r="A47" s="10" t="s">
        <v>26</v>
      </c>
      <c r="B47" s="11" t="s">
        <v>164</v>
      </c>
      <c r="C47" s="12">
        <v>0.99609999999999999</v>
      </c>
      <c r="D47" s="12">
        <v>0.95930000000000004</v>
      </c>
      <c r="E47" s="11" t="s">
        <v>128</v>
      </c>
    </row>
    <row r="48" spans="1:5" ht="15.75" x14ac:dyDescent="0.25">
      <c r="A48" s="10" t="s">
        <v>26</v>
      </c>
      <c r="B48" s="11" t="s">
        <v>164</v>
      </c>
      <c r="C48" s="12">
        <v>0.99609999999999999</v>
      </c>
      <c r="D48" s="12">
        <v>0.95930000000000004</v>
      </c>
      <c r="E48" s="18" t="s">
        <v>283</v>
      </c>
    </row>
    <row r="49" spans="1:5" ht="15.75" x14ac:dyDescent="0.25">
      <c r="A49" s="10" t="s">
        <v>27</v>
      </c>
      <c r="B49" s="11" t="s">
        <v>165</v>
      </c>
      <c r="C49" s="12">
        <v>0.99650000000000005</v>
      </c>
      <c r="D49" s="12">
        <v>0.95899999999999996</v>
      </c>
      <c r="E49" s="11" t="s">
        <v>124</v>
      </c>
    </row>
    <row r="50" spans="1:5" ht="15.75" x14ac:dyDescent="0.25">
      <c r="A50" s="10" t="s">
        <v>28</v>
      </c>
      <c r="B50" s="11" t="s">
        <v>166</v>
      </c>
      <c r="C50" s="12">
        <v>0.99609999999999999</v>
      </c>
      <c r="D50" s="12">
        <v>0.96199999999999997</v>
      </c>
      <c r="E50" s="11" t="s">
        <v>129</v>
      </c>
    </row>
    <row r="51" spans="1:5" ht="15.75" x14ac:dyDescent="0.25">
      <c r="A51" s="10" t="s">
        <v>28</v>
      </c>
      <c r="B51" s="11" t="s">
        <v>166</v>
      </c>
      <c r="C51" s="12">
        <v>0.99609999999999999</v>
      </c>
      <c r="D51" s="12">
        <v>0.96199999999999997</v>
      </c>
      <c r="E51" s="18" t="s">
        <v>283</v>
      </c>
    </row>
    <row r="52" spans="1:5" ht="15.75" x14ac:dyDescent="0.25">
      <c r="A52" s="10" t="s">
        <v>29</v>
      </c>
      <c r="B52" s="11" t="s">
        <v>167</v>
      </c>
      <c r="C52" s="12">
        <v>0.99650000000000005</v>
      </c>
      <c r="D52" s="12">
        <v>0.99629999999999996</v>
      </c>
      <c r="E52" s="17" t="s">
        <v>127</v>
      </c>
    </row>
    <row r="53" spans="1:5" ht="15.75" x14ac:dyDescent="0.25">
      <c r="A53" s="10" t="s">
        <v>29</v>
      </c>
      <c r="B53" s="11" t="s">
        <v>167</v>
      </c>
      <c r="C53" s="12">
        <v>0.99650000000000005</v>
      </c>
      <c r="D53" s="12">
        <v>0.99629999999999996</v>
      </c>
      <c r="E53" s="11" t="s">
        <v>282</v>
      </c>
    </row>
    <row r="54" spans="1:5" ht="15.75" x14ac:dyDescent="0.25">
      <c r="A54" s="10" t="s">
        <v>30</v>
      </c>
      <c r="B54" s="11" t="s">
        <v>1</v>
      </c>
      <c r="C54" s="12">
        <v>0.99650000000000005</v>
      </c>
      <c r="D54" s="12">
        <v>0.96319999999999995</v>
      </c>
      <c r="E54" s="11" t="s">
        <v>129</v>
      </c>
    </row>
    <row r="55" spans="1:5" ht="15.75" x14ac:dyDescent="0.25">
      <c r="A55" s="10" t="s">
        <v>30</v>
      </c>
      <c r="B55" s="11" t="s">
        <v>1</v>
      </c>
      <c r="C55" s="12">
        <v>0.99650000000000005</v>
      </c>
      <c r="D55" s="12">
        <v>0.96319999999999995</v>
      </c>
      <c r="E55" s="18" t="s">
        <v>283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40AE7-BCB6-4923-BBD6-7156B11FB6F9}">
  <dimension ref="A1:I305"/>
  <sheetViews>
    <sheetView workbookViewId="0">
      <selection activeCell="H310" sqref="H310"/>
    </sheetView>
  </sheetViews>
  <sheetFormatPr baseColWidth="10" defaultColWidth="10.7109375" defaultRowHeight="15" x14ac:dyDescent="0.25"/>
  <cols>
    <col min="1" max="1" width="10.42578125" bestFit="1" customWidth="1"/>
    <col min="2" max="2" width="13" bestFit="1" customWidth="1"/>
    <col min="3" max="3" width="19.42578125" bestFit="1" customWidth="1"/>
    <col min="4" max="4" width="33.42578125" bestFit="1" customWidth="1"/>
    <col min="5" max="5" width="28.85546875" bestFit="1" customWidth="1"/>
    <col min="6" max="6" width="9.7109375" bestFit="1" customWidth="1"/>
    <col min="7" max="7" width="26.28515625" bestFit="1" customWidth="1"/>
    <col min="8" max="8" width="12.5703125" bestFit="1" customWidth="1"/>
    <col min="9" max="10" width="74.5703125" bestFit="1" customWidth="1"/>
    <col min="11" max="11" width="18.85546875" bestFit="1" customWidth="1"/>
    <col min="12" max="12" width="13.140625" bestFit="1" customWidth="1"/>
    <col min="13" max="13" width="24.28515625" bestFit="1" customWidth="1"/>
    <col min="14" max="14" width="39.42578125" bestFit="1" customWidth="1"/>
    <col min="15" max="15" width="18.85546875" bestFit="1" customWidth="1"/>
    <col min="16" max="16" width="37.5703125" bestFit="1" customWidth="1"/>
    <col min="17" max="17" width="18.85546875" bestFit="1" customWidth="1"/>
    <col min="18" max="18" width="31.140625" bestFit="1" customWidth="1"/>
    <col min="19" max="19" width="29.85546875" customWidth="1"/>
    <col min="20" max="20" width="13.140625" bestFit="1" customWidth="1"/>
    <col min="21" max="21" width="21.42578125" bestFit="1" customWidth="1"/>
    <col min="22" max="22" width="12" bestFit="1" customWidth="1"/>
    <col min="23" max="23" width="19.28515625" bestFit="1" customWidth="1"/>
    <col min="24" max="26" width="12" bestFit="1" customWidth="1"/>
  </cols>
  <sheetData>
    <row r="1" spans="1:9" x14ac:dyDescent="0.25">
      <c r="A1" t="s">
        <v>41</v>
      </c>
      <c r="B1" t="s">
        <v>42</v>
      </c>
      <c r="C1" t="s">
        <v>45</v>
      </c>
      <c r="D1" t="s">
        <v>43</v>
      </c>
      <c r="E1" t="s">
        <v>110</v>
      </c>
      <c r="F1" t="s">
        <v>47</v>
      </c>
      <c r="G1" t="s">
        <v>49</v>
      </c>
      <c r="H1" t="s">
        <v>123</v>
      </c>
      <c r="I1" t="s">
        <v>39</v>
      </c>
    </row>
    <row r="2" spans="1:9" x14ac:dyDescent="0.25">
      <c r="A2" s="1">
        <v>44946</v>
      </c>
      <c r="B2" t="s">
        <v>265</v>
      </c>
      <c r="C2" t="s">
        <v>51</v>
      </c>
      <c r="D2" t="s">
        <v>85</v>
      </c>
      <c r="E2" t="s">
        <v>283</v>
      </c>
      <c r="F2" t="s">
        <v>255</v>
      </c>
      <c r="G2" t="s">
        <v>256</v>
      </c>
      <c r="H2" s="31">
        <v>0.53484159452708147</v>
      </c>
      <c r="I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RUTINAGrasa poliinsaturada (g/100g)44946MLA001/2023</v>
      </c>
    </row>
    <row r="3" spans="1:9" x14ac:dyDescent="0.25">
      <c r="A3" s="1">
        <v>44946</v>
      </c>
      <c r="B3" t="s">
        <v>265</v>
      </c>
      <c r="C3" t="s">
        <v>51</v>
      </c>
      <c r="D3" t="s">
        <v>85</v>
      </c>
      <c r="E3" t="s">
        <v>131</v>
      </c>
      <c r="F3" t="s">
        <v>255</v>
      </c>
      <c r="G3" t="s">
        <v>256</v>
      </c>
      <c r="H3" s="31">
        <v>1.6859516268262691</v>
      </c>
      <c r="I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RUTINAGrasa Total (g/100g)44946MLA001/2023</v>
      </c>
    </row>
    <row r="4" spans="1:9" x14ac:dyDescent="0.25">
      <c r="A4" s="1">
        <v>44946</v>
      </c>
      <c r="B4" t="s">
        <v>265</v>
      </c>
      <c r="C4" t="s">
        <v>57</v>
      </c>
      <c r="D4" t="s">
        <v>85</v>
      </c>
      <c r="E4" t="s">
        <v>283</v>
      </c>
      <c r="F4" t="s">
        <v>255</v>
      </c>
      <c r="G4" t="s">
        <v>256</v>
      </c>
      <c r="H4" s="31">
        <v>0.55494841928872951</v>
      </c>
      <c r="I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0004-23DUPLICADOGrasa poliinsaturada (g/100g)44946MLA001/2023</v>
      </c>
    </row>
    <row r="5" spans="1:9" x14ac:dyDescent="0.25">
      <c r="A5" s="1">
        <v>44946</v>
      </c>
      <c r="B5" t="s">
        <v>265</v>
      </c>
      <c r="C5" t="s">
        <v>57</v>
      </c>
      <c r="D5" t="s">
        <v>85</v>
      </c>
      <c r="E5" t="s">
        <v>131</v>
      </c>
      <c r="F5" t="s">
        <v>255</v>
      </c>
      <c r="G5" t="s">
        <v>256</v>
      </c>
      <c r="H5" s="31">
        <v>1.6065587326075765</v>
      </c>
      <c r="I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0004-23DUPLICADOGrasa Total (g/100g)44946MLA001/2023</v>
      </c>
    </row>
    <row r="6" spans="1:9" x14ac:dyDescent="0.25">
      <c r="A6" s="1">
        <v>44946</v>
      </c>
      <c r="B6" t="s">
        <v>265</v>
      </c>
      <c r="C6" t="s">
        <v>51</v>
      </c>
      <c r="D6" t="s">
        <v>85</v>
      </c>
      <c r="E6" t="s">
        <v>127</v>
      </c>
      <c r="F6" t="s">
        <v>255</v>
      </c>
      <c r="G6" t="s">
        <v>256</v>
      </c>
      <c r="H6" s="31">
        <v>0.46507261174338932</v>
      </c>
      <c r="I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RUTINAOmega 9 (g/100g)44946MLA001/2023</v>
      </c>
    </row>
    <row r="7" spans="1:9" x14ac:dyDescent="0.25">
      <c r="A7" s="1">
        <v>44946</v>
      </c>
      <c r="B7" t="s">
        <v>265</v>
      </c>
      <c r="C7" t="s">
        <v>57</v>
      </c>
      <c r="D7" t="s">
        <v>85</v>
      </c>
      <c r="E7" t="s">
        <v>128</v>
      </c>
      <c r="F7" t="s">
        <v>255</v>
      </c>
      <c r="G7" t="s">
        <v>256</v>
      </c>
      <c r="H7" s="31">
        <v>0.53552782001595933</v>
      </c>
      <c r="I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0004-23DUPLICADOOmega 6 (g/100g)44946MLA001/2023</v>
      </c>
    </row>
    <row r="8" spans="1:9" x14ac:dyDescent="0.25">
      <c r="A8" s="1">
        <v>44946</v>
      </c>
      <c r="B8" t="s">
        <v>265</v>
      </c>
      <c r="C8" t="s">
        <v>51</v>
      </c>
      <c r="D8" t="s">
        <v>85</v>
      </c>
      <c r="E8" t="s">
        <v>129</v>
      </c>
      <c r="F8" t="s">
        <v>255</v>
      </c>
      <c r="G8" t="s">
        <v>256</v>
      </c>
      <c r="H8" s="31">
        <v>1.9015722651614501E-2</v>
      </c>
      <c r="I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RUTINAOmega 3 (g/100g)44946MLA001/2023</v>
      </c>
    </row>
    <row r="9" spans="1:9" x14ac:dyDescent="0.25">
      <c r="A9" s="1">
        <v>44946</v>
      </c>
      <c r="B9" t="s">
        <v>265</v>
      </c>
      <c r="C9" t="s">
        <v>51</v>
      </c>
      <c r="D9" t="s">
        <v>85</v>
      </c>
      <c r="E9" t="s">
        <v>128</v>
      </c>
      <c r="F9" t="s">
        <v>255</v>
      </c>
      <c r="G9" t="s">
        <v>256</v>
      </c>
      <c r="H9" s="31">
        <v>0.51438149647099951</v>
      </c>
      <c r="I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RUTINAOmega 6 (g/100g)44946MLA001/2023</v>
      </c>
    </row>
    <row r="10" spans="1:9" x14ac:dyDescent="0.25">
      <c r="A10" s="1">
        <v>44946</v>
      </c>
      <c r="B10" t="s">
        <v>265</v>
      </c>
      <c r="C10" t="s">
        <v>57</v>
      </c>
      <c r="D10" t="s">
        <v>85</v>
      </c>
      <c r="E10" t="s">
        <v>129</v>
      </c>
      <c r="F10" t="s">
        <v>255</v>
      </c>
      <c r="G10" t="s">
        <v>256</v>
      </c>
      <c r="H10" s="31">
        <v>1.8530998669626798E-2</v>
      </c>
      <c r="I1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0004-23DUPLICADOOmega 3 (g/100g)44946MLA001/2023</v>
      </c>
    </row>
    <row r="11" spans="1:9" x14ac:dyDescent="0.25">
      <c r="A11" s="1">
        <v>44946</v>
      </c>
      <c r="B11" t="s">
        <v>265</v>
      </c>
      <c r="C11" t="s">
        <v>57</v>
      </c>
      <c r="D11" t="s">
        <v>85</v>
      </c>
      <c r="E11" t="s">
        <v>282</v>
      </c>
      <c r="F11" t="s">
        <v>255</v>
      </c>
      <c r="G11" t="s">
        <v>256</v>
      </c>
      <c r="H11" s="31">
        <v>0.46157806087244124</v>
      </c>
      <c r="I1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0004-23DUPLICADOGrasa monoinsaturada (g/100g)44946MLA001/2023</v>
      </c>
    </row>
    <row r="12" spans="1:9" x14ac:dyDescent="0.25">
      <c r="A12" s="1">
        <v>44946</v>
      </c>
      <c r="B12" t="s">
        <v>265</v>
      </c>
      <c r="C12" t="s">
        <v>51</v>
      </c>
      <c r="D12" t="s">
        <v>85</v>
      </c>
      <c r="E12" t="s">
        <v>124</v>
      </c>
      <c r="F12" t="s">
        <v>255</v>
      </c>
      <c r="G12" t="s">
        <v>256</v>
      </c>
      <c r="H12" s="31">
        <v>0.68128019739214085</v>
      </c>
      <c r="I1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RUTINAGrasa saturada (g/100g)44946MLA001/2023</v>
      </c>
    </row>
    <row r="13" spans="1:9" x14ac:dyDescent="0.25">
      <c r="A13" s="1">
        <v>44946</v>
      </c>
      <c r="B13" t="s">
        <v>265</v>
      </c>
      <c r="C13" t="s">
        <v>57</v>
      </c>
      <c r="D13" t="s">
        <v>85</v>
      </c>
      <c r="E13" t="s">
        <v>124</v>
      </c>
      <c r="F13" t="s">
        <v>255</v>
      </c>
      <c r="G13" t="s">
        <v>256</v>
      </c>
      <c r="H13" s="31">
        <v>0.59003225244640589</v>
      </c>
      <c r="I1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0004-23DUPLICADOGrasa saturada (g/100g)44946MLA001/2023</v>
      </c>
    </row>
    <row r="14" spans="1:9" x14ac:dyDescent="0.25">
      <c r="A14" s="1">
        <v>44946</v>
      </c>
      <c r="B14" t="s">
        <v>265</v>
      </c>
      <c r="C14" t="s">
        <v>51</v>
      </c>
      <c r="D14" t="s">
        <v>85</v>
      </c>
      <c r="E14" t="s">
        <v>282</v>
      </c>
      <c r="F14" t="s">
        <v>255</v>
      </c>
      <c r="G14" t="s">
        <v>256</v>
      </c>
      <c r="H14" s="31">
        <v>0.46982983490704633</v>
      </c>
      <c r="I1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RUTINAGrasa monoinsaturada (g/100g)44946MLA001/2023</v>
      </c>
    </row>
    <row r="15" spans="1:9" x14ac:dyDescent="0.25">
      <c r="A15" s="1">
        <v>44946</v>
      </c>
      <c r="B15" t="s">
        <v>265</v>
      </c>
      <c r="C15" t="s">
        <v>57</v>
      </c>
      <c r="D15" t="s">
        <v>85</v>
      </c>
      <c r="E15" t="s">
        <v>127</v>
      </c>
      <c r="F15" t="s">
        <v>255</v>
      </c>
      <c r="G15" t="s">
        <v>256</v>
      </c>
      <c r="H15" s="31">
        <v>0.45909948762026836</v>
      </c>
      <c r="I1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0004-23DUPLICADOOmega 9 (g/100g)44946MLA001/2023</v>
      </c>
    </row>
    <row r="16" spans="1:9" x14ac:dyDescent="0.25">
      <c r="A16" s="1">
        <v>44946</v>
      </c>
      <c r="B16" t="s">
        <v>265</v>
      </c>
      <c r="C16" t="s">
        <v>51</v>
      </c>
      <c r="D16" t="s">
        <v>85</v>
      </c>
      <c r="E16" t="s">
        <v>284</v>
      </c>
      <c r="F16" t="s">
        <v>255</v>
      </c>
      <c r="G16" t="s">
        <v>256</v>
      </c>
      <c r="H16" s="31">
        <v>2.3505067131634934</v>
      </c>
      <c r="I1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0004-23MUESTRA DE RUTINAGrasa trans (mg/100g)44946MLA001/2023</v>
      </c>
    </row>
    <row r="17" spans="1:9" x14ac:dyDescent="0.25">
      <c r="A17" s="1">
        <v>44946</v>
      </c>
      <c r="B17" t="s">
        <v>265</v>
      </c>
      <c r="C17" t="s">
        <v>57</v>
      </c>
      <c r="D17" t="s">
        <v>85</v>
      </c>
      <c r="E17" t="s">
        <v>284</v>
      </c>
      <c r="F17" t="s">
        <v>255</v>
      </c>
      <c r="G17" t="s">
        <v>256</v>
      </c>
      <c r="H17" s="31">
        <v>1.6313258694074777</v>
      </c>
      <c r="I1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0004-23DUPLICADOGrasa trans (mg/100g)44946MLA001/2023</v>
      </c>
    </row>
    <row r="18" spans="1:9" x14ac:dyDescent="0.25">
      <c r="A18" s="1">
        <v>44946</v>
      </c>
      <c r="B18" t="s">
        <v>266</v>
      </c>
      <c r="C18" t="s">
        <v>51</v>
      </c>
      <c r="D18" t="s">
        <v>67</v>
      </c>
      <c r="E18" t="s">
        <v>131</v>
      </c>
      <c r="F18" t="s">
        <v>255</v>
      </c>
      <c r="G18" t="s">
        <v>256</v>
      </c>
      <c r="H18" s="31">
        <v>17.839841894449489</v>
      </c>
      <c r="I1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RUTINAGrasa Total (g/100g)44946MLA001/2023</v>
      </c>
    </row>
    <row r="19" spans="1:9" x14ac:dyDescent="0.25">
      <c r="A19" s="1">
        <v>44946</v>
      </c>
      <c r="B19" t="s">
        <v>266</v>
      </c>
      <c r="C19" t="s">
        <v>51</v>
      </c>
      <c r="D19" t="s">
        <v>67</v>
      </c>
      <c r="E19" t="s">
        <v>284</v>
      </c>
      <c r="F19" t="s">
        <v>255</v>
      </c>
      <c r="G19" t="s">
        <v>256</v>
      </c>
      <c r="H19" s="31">
        <v>20.906534982070504</v>
      </c>
      <c r="I1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RUTINAGrasa trans (mg/100g)44946MLA001/2023</v>
      </c>
    </row>
    <row r="20" spans="1:9" x14ac:dyDescent="0.25">
      <c r="A20" s="1">
        <v>44946</v>
      </c>
      <c r="B20" t="s">
        <v>266</v>
      </c>
      <c r="C20" t="s">
        <v>57</v>
      </c>
      <c r="D20" t="s">
        <v>67</v>
      </c>
      <c r="E20" t="s">
        <v>131</v>
      </c>
      <c r="F20" t="s">
        <v>255</v>
      </c>
      <c r="G20" t="s">
        <v>256</v>
      </c>
      <c r="H20" s="31">
        <v>17.393537335693367</v>
      </c>
      <c r="I2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0096-23DUPLICADOGrasa Total (g/100g)44946MLA001/2023</v>
      </c>
    </row>
    <row r="21" spans="1:9" x14ac:dyDescent="0.25">
      <c r="A21" s="1">
        <v>44946</v>
      </c>
      <c r="B21" t="s">
        <v>266</v>
      </c>
      <c r="C21" t="s">
        <v>51</v>
      </c>
      <c r="D21" t="s">
        <v>67</v>
      </c>
      <c r="E21" t="s">
        <v>282</v>
      </c>
      <c r="F21" t="s">
        <v>255</v>
      </c>
      <c r="G21" t="s">
        <v>256</v>
      </c>
      <c r="H21" s="31">
        <v>13.745136168789459</v>
      </c>
      <c r="I2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RUTINAGrasa monoinsaturada (g/100g)44946MLA001/2023</v>
      </c>
    </row>
    <row r="22" spans="1:9" x14ac:dyDescent="0.25">
      <c r="A22" s="1">
        <v>44946</v>
      </c>
      <c r="B22" t="s">
        <v>266</v>
      </c>
      <c r="C22" t="s">
        <v>51</v>
      </c>
      <c r="D22" t="s">
        <v>67</v>
      </c>
      <c r="E22" t="s">
        <v>124</v>
      </c>
      <c r="F22" t="s">
        <v>255</v>
      </c>
      <c r="G22" t="s">
        <v>256</v>
      </c>
      <c r="H22" s="31">
        <v>1.9352338920958176</v>
      </c>
      <c r="I2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RUTINAGrasa saturada (g/100g)44946MLA001/2023</v>
      </c>
    </row>
    <row r="23" spans="1:9" x14ac:dyDescent="0.25">
      <c r="A23" s="1">
        <v>44946</v>
      </c>
      <c r="B23" t="s">
        <v>266</v>
      </c>
      <c r="C23" t="s">
        <v>51</v>
      </c>
      <c r="D23" t="s">
        <v>67</v>
      </c>
      <c r="E23" t="s">
        <v>127</v>
      </c>
      <c r="F23" t="s">
        <v>255</v>
      </c>
      <c r="G23" t="s">
        <v>256</v>
      </c>
      <c r="H23" s="31">
        <v>13.718457233201184</v>
      </c>
      <c r="I2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RUTINAOmega 9 (g/100g)44946MLA001/2023</v>
      </c>
    </row>
    <row r="24" spans="1:9" x14ac:dyDescent="0.25">
      <c r="A24" s="1">
        <v>44946</v>
      </c>
      <c r="B24" t="s">
        <v>266</v>
      </c>
      <c r="C24" t="s">
        <v>51</v>
      </c>
      <c r="D24" t="s">
        <v>67</v>
      </c>
      <c r="E24" t="s">
        <v>129</v>
      </c>
      <c r="F24" t="s">
        <v>255</v>
      </c>
      <c r="G24" t="s">
        <v>256</v>
      </c>
      <c r="H24" s="31">
        <v>0.18759871007210646</v>
      </c>
      <c r="I2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RUTINAOmega 3 (g/100g)44946MLA001/2023</v>
      </c>
    </row>
    <row r="25" spans="1:9" x14ac:dyDescent="0.25">
      <c r="A25" s="1">
        <v>44946</v>
      </c>
      <c r="B25" t="s">
        <v>266</v>
      </c>
      <c r="C25" t="s">
        <v>51</v>
      </c>
      <c r="D25" t="s">
        <v>67</v>
      </c>
      <c r="E25" t="s">
        <v>128</v>
      </c>
      <c r="F25" t="s">
        <v>255</v>
      </c>
      <c r="G25" t="s">
        <v>256</v>
      </c>
      <c r="H25" s="31">
        <v>1.9652837260387543</v>
      </c>
      <c r="I2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RUTINAOmega 6 (g/100g)44946MLA001/2023</v>
      </c>
    </row>
    <row r="26" spans="1:9" x14ac:dyDescent="0.25">
      <c r="A26" s="1">
        <v>44946</v>
      </c>
      <c r="B26" t="s">
        <v>266</v>
      </c>
      <c r="C26" t="s">
        <v>51</v>
      </c>
      <c r="D26" t="s">
        <v>67</v>
      </c>
      <c r="E26" t="s">
        <v>283</v>
      </c>
      <c r="F26" t="s">
        <v>255</v>
      </c>
      <c r="G26" t="s">
        <v>256</v>
      </c>
      <c r="H26" s="31">
        <v>2.1594718335642158</v>
      </c>
      <c r="I2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0096-23MUESTRA DE RUTINAGrasa poliinsaturada (g/100g)44946MLA001/2023</v>
      </c>
    </row>
    <row r="27" spans="1:9" x14ac:dyDescent="0.25">
      <c r="A27" s="1">
        <v>44946</v>
      </c>
      <c r="B27" t="s">
        <v>266</v>
      </c>
      <c r="C27" t="s">
        <v>57</v>
      </c>
      <c r="D27" t="s">
        <v>67</v>
      </c>
      <c r="E27" t="s">
        <v>284</v>
      </c>
      <c r="F27" t="s">
        <v>255</v>
      </c>
      <c r="G27" t="s">
        <v>256</v>
      </c>
      <c r="H27" s="31">
        <v>18.432312514602501</v>
      </c>
      <c r="I2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0096-23DUPLICADOGrasa trans (mg/100g)44946MLA001/2023</v>
      </c>
    </row>
    <row r="28" spans="1:9" x14ac:dyDescent="0.25">
      <c r="A28" s="1">
        <v>44946</v>
      </c>
      <c r="B28" t="s">
        <v>266</v>
      </c>
      <c r="C28" t="s">
        <v>57</v>
      </c>
      <c r="D28" t="s">
        <v>67</v>
      </c>
      <c r="E28" t="s">
        <v>282</v>
      </c>
      <c r="F28" t="s">
        <v>255</v>
      </c>
      <c r="G28" t="s">
        <v>256</v>
      </c>
      <c r="H28" s="31">
        <v>13.491552309404101</v>
      </c>
      <c r="I2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0096-23DUPLICADOGrasa monoinsaturada (g/100g)44946MLA001/2023</v>
      </c>
    </row>
    <row r="29" spans="1:9" x14ac:dyDescent="0.25">
      <c r="A29" s="1">
        <v>44946</v>
      </c>
      <c r="B29" t="s">
        <v>266</v>
      </c>
      <c r="C29" t="s">
        <v>57</v>
      </c>
      <c r="D29" t="s">
        <v>67</v>
      </c>
      <c r="E29" t="s">
        <v>124</v>
      </c>
      <c r="F29" t="s">
        <v>255</v>
      </c>
      <c r="G29" t="s">
        <v>256</v>
      </c>
      <c r="H29" s="31">
        <v>1.8039774392766503</v>
      </c>
      <c r="I2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0096-23DUPLICADOGrasa saturada (g/100g)44946MLA001/2023</v>
      </c>
    </row>
    <row r="30" spans="1:9" x14ac:dyDescent="0.25">
      <c r="A30" s="1">
        <v>44946</v>
      </c>
      <c r="B30" t="s">
        <v>266</v>
      </c>
      <c r="C30" t="s">
        <v>57</v>
      </c>
      <c r="D30" t="s">
        <v>67</v>
      </c>
      <c r="E30" t="s">
        <v>127</v>
      </c>
      <c r="F30" t="s">
        <v>255</v>
      </c>
      <c r="G30" t="s">
        <v>256</v>
      </c>
      <c r="H30" s="31">
        <v>13.466911750436541</v>
      </c>
      <c r="I3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0096-23DUPLICADOOmega 9 (g/100g)44946MLA001/2023</v>
      </c>
    </row>
    <row r="31" spans="1:9" x14ac:dyDescent="0.25">
      <c r="A31" s="1">
        <v>44946</v>
      </c>
      <c r="B31" t="s">
        <v>266</v>
      </c>
      <c r="C31" t="s">
        <v>57</v>
      </c>
      <c r="D31" t="s">
        <v>67</v>
      </c>
      <c r="E31" t="s">
        <v>129</v>
      </c>
      <c r="F31" t="s">
        <v>255</v>
      </c>
      <c r="G31" t="s">
        <v>256</v>
      </c>
      <c r="H31" s="31">
        <v>0.15051245960639004</v>
      </c>
      <c r="I3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0096-23DUPLICADOOmega 3 (g/100g)44946MLA001/2023</v>
      </c>
    </row>
    <row r="32" spans="1:9" x14ac:dyDescent="0.25">
      <c r="A32" s="1">
        <v>44946</v>
      </c>
      <c r="B32" t="s">
        <v>266</v>
      </c>
      <c r="C32" t="s">
        <v>57</v>
      </c>
      <c r="D32" t="s">
        <v>67</v>
      </c>
      <c r="E32" t="s">
        <v>128</v>
      </c>
      <c r="F32" t="s">
        <v>255</v>
      </c>
      <c r="G32" t="s">
        <v>256</v>
      </c>
      <c r="H32" s="31">
        <v>1.9412886766636099</v>
      </c>
      <c r="I3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0096-23DUPLICADOOmega 6 (g/100g)44946MLA001/2023</v>
      </c>
    </row>
    <row r="33" spans="1:9" x14ac:dyDescent="0.25">
      <c r="A33" s="1">
        <v>44946</v>
      </c>
      <c r="B33" t="s">
        <v>266</v>
      </c>
      <c r="C33" t="s">
        <v>57</v>
      </c>
      <c r="D33" t="s">
        <v>67</v>
      </c>
      <c r="E33" t="s">
        <v>283</v>
      </c>
      <c r="F33" t="s">
        <v>255</v>
      </c>
      <c r="G33" t="s">
        <v>256</v>
      </c>
      <c r="H33" s="31">
        <v>2.0980075870126162</v>
      </c>
      <c r="I3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0096-23DUPLICADOGrasa poliinsaturada (g/100g)44946MLA001/2023</v>
      </c>
    </row>
    <row r="34" spans="1:9" x14ac:dyDescent="0.25">
      <c r="A34" s="1">
        <v>44946</v>
      </c>
      <c r="B34" t="s">
        <v>267</v>
      </c>
      <c r="C34" t="s">
        <v>51</v>
      </c>
      <c r="D34" t="s">
        <v>67</v>
      </c>
      <c r="E34" t="s">
        <v>131</v>
      </c>
      <c r="F34" t="s">
        <v>255</v>
      </c>
      <c r="G34" t="s">
        <v>256</v>
      </c>
      <c r="H34" s="31">
        <v>15.969056862363592</v>
      </c>
      <c r="I3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RUTINAGrasa Total (g/100g)44946MLA001/2023</v>
      </c>
    </row>
    <row r="35" spans="1:9" x14ac:dyDescent="0.25">
      <c r="A35" s="1">
        <v>44946</v>
      </c>
      <c r="B35" t="s">
        <v>267</v>
      </c>
      <c r="C35" t="s">
        <v>51</v>
      </c>
      <c r="D35" t="s">
        <v>67</v>
      </c>
      <c r="E35" t="s">
        <v>283</v>
      </c>
      <c r="F35" t="s">
        <v>255</v>
      </c>
      <c r="G35" t="s">
        <v>256</v>
      </c>
      <c r="H35" s="31">
        <v>4.9449875529885361</v>
      </c>
      <c r="I3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RUTINAGrasa poliinsaturada (g/100g)44946MLA001/2023</v>
      </c>
    </row>
    <row r="36" spans="1:9" x14ac:dyDescent="0.25">
      <c r="A36" s="1">
        <v>44946</v>
      </c>
      <c r="B36" t="s">
        <v>267</v>
      </c>
      <c r="C36" t="s">
        <v>51</v>
      </c>
      <c r="D36" t="s">
        <v>67</v>
      </c>
      <c r="E36" t="s">
        <v>128</v>
      </c>
      <c r="F36" t="s">
        <v>255</v>
      </c>
      <c r="G36" t="s">
        <v>256</v>
      </c>
      <c r="H36" s="31">
        <v>4.9449875529885361</v>
      </c>
      <c r="I3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RUTINAOmega 6 (g/100g)44946MLA001/2023</v>
      </c>
    </row>
    <row r="37" spans="1:9" x14ac:dyDescent="0.25">
      <c r="A37" s="1">
        <v>44946</v>
      </c>
      <c r="B37" t="s">
        <v>267</v>
      </c>
      <c r="C37" t="s">
        <v>51</v>
      </c>
      <c r="D37" t="s">
        <v>67</v>
      </c>
      <c r="E37" t="s">
        <v>129</v>
      </c>
      <c r="F37" t="s">
        <v>255</v>
      </c>
      <c r="G37" t="s">
        <v>256</v>
      </c>
      <c r="H37" s="31">
        <v>0</v>
      </c>
      <c r="I3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RUTINAOmega 3 (g/100g)44946MLA001/2023</v>
      </c>
    </row>
    <row r="38" spans="1:9" x14ac:dyDescent="0.25">
      <c r="A38" s="1">
        <v>44946</v>
      </c>
      <c r="B38" t="s">
        <v>267</v>
      </c>
      <c r="C38" t="s">
        <v>51</v>
      </c>
      <c r="D38" t="s">
        <v>67</v>
      </c>
      <c r="E38" t="s">
        <v>127</v>
      </c>
      <c r="F38" t="s">
        <v>255</v>
      </c>
      <c r="G38" t="s">
        <v>256</v>
      </c>
      <c r="H38" s="31">
        <v>9.4657411936181592</v>
      </c>
      <c r="I3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RUTINAOmega 9 (g/100g)44946MLA001/2023</v>
      </c>
    </row>
    <row r="39" spans="1:9" x14ac:dyDescent="0.25">
      <c r="A39" s="1">
        <v>44946</v>
      </c>
      <c r="B39" t="s">
        <v>267</v>
      </c>
      <c r="C39" t="s">
        <v>51</v>
      </c>
      <c r="D39" t="s">
        <v>67</v>
      </c>
      <c r="E39" t="s">
        <v>124</v>
      </c>
      <c r="F39" t="s">
        <v>255</v>
      </c>
      <c r="G39" t="s">
        <v>256</v>
      </c>
      <c r="H39" s="31">
        <v>0.98472096956955901</v>
      </c>
      <c r="I3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RUTINAGrasa saturada (g/100g)44946MLA001/2023</v>
      </c>
    </row>
    <row r="40" spans="1:9" x14ac:dyDescent="0.25">
      <c r="A40" s="1">
        <v>44946</v>
      </c>
      <c r="B40" t="s">
        <v>267</v>
      </c>
      <c r="C40" t="s">
        <v>51</v>
      </c>
      <c r="D40" t="s">
        <v>67</v>
      </c>
      <c r="E40" t="s">
        <v>282</v>
      </c>
      <c r="F40" t="s">
        <v>255</v>
      </c>
      <c r="G40" t="s">
        <v>256</v>
      </c>
      <c r="H40" s="31">
        <v>10.0393483398055</v>
      </c>
      <c r="I4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RUTINAGrasa monoinsaturada (g/100g)44946MLA001/2023</v>
      </c>
    </row>
    <row r="41" spans="1:9" x14ac:dyDescent="0.25">
      <c r="A41" s="1">
        <v>44946</v>
      </c>
      <c r="B41" t="s">
        <v>267</v>
      </c>
      <c r="C41" t="s">
        <v>51</v>
      </c>
      <c r="D41" t="s">
        <v>67</v>
      </c>
      <c r="E41" t="s">
        <v>284</v>
      </c>
      <c r="F41" t="s">
        <v>255</v>
      </c>
      <c r="G41" t="s">
        <v>256</v>
      </c>
      <c r="H41" s="31">
        <v>0</v>
      </c>
      <c r="I4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0097-23MUESTRA DE RUTINAGrasa trans (mg/100g)44946MLA001/2023</v>
      </c>
    </row>
    <row r="42" spans="1:9" x14ac:dyDescent="0.25">
      <c r="A42" s="1">
        <v>44946</v>
      </c>
      <c r="B42" t="s">
        <v>268</v>
      </c>
      <c r="C42" t="s">
        <v>51</v>
      </c>
      <c r="D42" t="s">
        <v>67</v>
      </c>
      <c r="E42" t="s">
        <v>131</v>
      </c>
      <c r="F42" t="s">
        <v>255</v>
      </c>
      <c r="G42" t="s">
        <v>256</v>
      </c>
      <c r="H42" s="31">
        <v>15.575493683113489</v>
      </c>
      <c r="I4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RUTINAGrasa Total (g/100g)44946MLA001/2023</v>
      </c>
    </row>
    <row r="43" spans="1:9" x14ac:dyDescent="0.25">
      <c r="A43" s="1">
        <v>44946</v>
      </c>
      <c r="B43" t="s">
        <v>268</v>
      </c>
      <c r="C43" t="s">
        <v>51</v>
      </c>
      <c r="D43" t="s">
        <v>67</v>
      </c>
      <c r="E43" t="s">
        <v>283</v>
      </c>
      <c r="F43" t="s">
        <v>255</v>
      </c>
      <c r="G43" t="s">
        <v>256</v>
      </c>
      <c r="H43" s="31">
        <v>1.9083189129530629</v>
      </c>
      <c r="I4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RUTINAGrasa poliinsaturada (g/100g)44946MLA001/2023</v>
      </c>
    </row>
    <row r="44" spans="1:9" x14ac:dyDescent="0.25">
      <c r="A44" s="1">
        <v>44946</v>
      </c>
      <c r="B44" t="s">
        <v>268</v>
      </c>
      <c r="C44" t="s">
        <v>51</v>
      </c>
      <c r="D44" t="s">
        <v>67</v>
      </c>
      <c r="E44" t="s">
        <v>128</v>
      </c>
      <c r="F44" t="s">
        <v>255</v>
      </c>
      <c r="G44" t="s">
        <v>256</v>
      </c>
      <c r="H44" s="31">
        <v>1.7759892585199861</v>
      </c>
      <c r="I4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RUTINAOmega 6 (g/100g)44946MLA001/2023</v>
      </c>
    </row>
    <row r="45" spans="1:9" x14ac:dyDescent="0.25">
      <c r="A45" s="1">
        <v>44946</v>
      </c>
      <c r="B45" t="s">
        <v>268</v>
      </c>
      <c r="C45" t="s">
        <v>51</v>
      </c>
      <c r="D45" t="s">
        <v>67</v>
      </c>
      <c r="E45" t="s">
        <v>129</v>
      </c>
      <c r="F45" t="s">
        <v>255</v>
      </c>
      <c r="G45" t="s">
        <v>256</v>
      </c>
      <c r="H45" s="31">
        <v>0.13232965443307684</v>
      </c>
      <c r="I4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RUTINAOmega 3 (g/100g)44946MLA001/2023</v>
      </c>
    </row>
    <row r="46" spans="1:9" x14ac:dyDescent="0.25">
      <c r="A46" s="1">
        <v>44946</v>
      </c>
      <c r="B46" t="s">
        <v>268</v>
      </c>
      <c r="C46" t="s">
        <v>51</v>
      </c>
      <c r="D46" t="s">
        <v>67</v>
      </c>
      <c r="E46" t="s">
        <v>127</v>
      </c>
      <c r="F46" t="s">
        <v>255</v>
      </c>
      <c r="G46" t="s">
        <v>256</v>
      </c>
      <c r="H46" s="31">
        <v>12.136167347382298</v>
      </c>
      <c r="I4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RUTINAOmega 9 (g/100g)44946MLA001/2023</v>
      </c>
    </row>
    <row r="47" spans="1:9" x14ac:dyDescent="0.25">
      <c r="A47" s="1">
        <v>44946</v>
      </c>
      <c r="B47" t="s">
        <v>268</v>
      </c>
      <c r="C47" t="s">
        <v>51</v>
      </c>
      <c r="D47" t="s">
        <v>67</v>
      </c>
      <c r="E47" t="s">
        <v>124</v>
      </c>
      <c r="F47" t="s">
        <v>255</v>
      </c>
      <c r="G47" t="s">
        <v>256</v>
      </c>
      <c r="H47" s="31">
        <v>1.513686598922479</v>
      </c>
      <c r="I4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RUTINAGrasa saturada (g/100g)44946MLA001/2023</v>
      </c>
    </row>
    <row r="48" spans="1:9" x14ac:dyDescent="0.25">
      <c r="A48" s="1">
        <v>44946</v>
      </c>
      <c r="B48" t="s">
        <v>268</v>
      </c>
      <c r="C48" t="s">
        <v>51</v>
      </c>
      <c r="D48" t="s">
        <v>67</v>
      </c>
      <c r="E48" t="s">
        <v>282</v>
      </c>
      <c r="F48" t="s">
        <v>255</v>
      </c>
      <c r="G48" t="s">
        <v>256</v>
      </c>
      <c r="H48" s="31">
        <v>12.153488171237941</v>
      </c>
      <c r="I4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RUTINAGrasa monoinsaturada (g/100g)44946MLA001/2023</v>
      </c>
    </row>
    <row r="49" spans="1:9" x14ac:dyDescent="0.25">
      <c r="A49" s="1">
        <v>44946</v>
      </c>
      <c r="B49" t="s">
        <v>268</v>
      </c>
      <c r="C49" t="s">
        <v>51</v>
      </c>
      <c r="D49" t="s">
        <v>67</v>
      </c>
      <c r="E49" t="s">
        <v>284</v>
      </c>
      <c r="F49" t="s">
        <v>255</v>
      </c>
      <c r="G49" t="s">
        <v>256</v>
      </c>
      <c r="H49" s="31">
        <v>0</v>
      </c>
      <c r="I4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0098-23MUESTRA DE RUTINAGrasa trans (mg/100g)44946MLA001/2023</v>
      </c>
    </row>
    <row r="50" spans="1:9" x14ac:dyDescent="0.25">
      <c r="A50" s="1">
        <v>44946</v>
      </c>
      <c r="B50" t="s">
        <v>269</v>
      </c>
      <c r="C50" t="s">
        <v>51</v>
      </c>
      <c r="D50" t="s">
        <v>67</v>
      </c>
      <c r="E50" t="s">
        <v>131</v>
      </c>
      <c r="F50" t="s">
        <v>255</v>
      </c>
      <c r="G50" t="s">
        <v>256</v>
      </c>
      <c r="H50" s="31">
        <v>14.778770528706005</v>
      </c>
      <c r="I5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RUTINAGrasa Total (g/100g)44946MLA001/2023</v>
      </c>
    </row>
    <row r="51" spans="1:9" x14ac:dyDescent="0.25">
      <c r="A51" s="1">
        <v>44946</v>
      </c>
      <c r="B51" t="s">
        <v>269</v>
      </c>
      <c r="C51" t="s">
        <v>51</v>
      </c>
      <c r="D51" t="s">
        <v>67</v>
      </c>
      <c r="E51" t="s">
        <v>283</v>
      </c>
      <c r="F51" t="s">
        <v>255</v>
      </c>
      <c r="G51" t="s">
        <v>256</v>
      </c>
      <c r="H51" s="31">
        <v>1.7399500397942274</v>
      </c>
      <c r="I5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RUTINAGrasa poliinsaturada (g/100g)44946MLA001/2023</v>
      </c>
    </row>
    <row r="52" spans="1:9" x14ac:dyDescent="0.25">
      <c r="A52" s="1">
        <v>44946</v>
      </c>
      <c r="B52" t="s">
        <v>269</v>
      </c>
      <c r="C52" t="s">
        <v>51</v>
      </c>
      <c r="D52" t="s">
        <v>67</v>
      </c>
      <c r="E52" t="s">
        <v>128</v>
      </c>
      <c r="F52" t="s">
        <v>255</v>
      </c>
      <c r="G52" t="s">
        <v>256</v>
      </c>
      <c r="H52" s="31">
        <v>1.6080176538534952</v>
      </c>
      <c r="I5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RUTINAOmega 6 (g/100g)44946MLA001/2023</v>
      </c>
    </row>
    <row r="53" spans="1:9" x14ac:dyDescent="0.25">
      <c r="A53" s="1">
        <v>44946</v>
      </c>
      <c r="B53" t="s">
        <v>269</v>
      </c>
      <c r="C53" t="s">
        <v>51</v>
      </c>
      <c r="D53" t="s">
        <v>67</v>
      </c>
      <c r="E53" t="s">
        <v>129</v>
      </c>
      <c r="F53" t="s">
        <v>255</v>
      </c>
      <c r="G53" t="s">
        <v>256</v>
      </c>
      <c r="H53" s="31">
        <v>0.12918676355623504</v>
      </c>
      <c r="I5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RUTINAOmega 3 (g/100g)44946MLA001/2023</v>
      </c>
    </row>
    <row r="54" spans="1:9" x14ac:dyDescent="0.25">
      <c r="A54" s="1">
        <v>44946</v>
      </c>
      <c r="B54" t="s">
        <v>269</v>
      </c>
      <c r="C54" t="s">
        <v>51</v>
      </c>
      <c r="D54" t="s">
        <v>67</v>
      </c>
      <c r="E54" t="s">
        <v>127</v>
      </c>
      <c r="F54" t="s">
        <v>255</v>
      </c>
      <c r="G54" t="s">
        <v>256</v>
      </c>
      <c r="H54" s="31">
        <v>11.671195926477493</v>
      </c>
      <c r="I5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RUTINAOmega 9 (g/100g)44946MLA001/2023</v>
      </c>
    </row>
    <row r="55" spans="1:9" x14ac:dyDescent="0.25">
      <c r="A55" s="1">
        <v>44946</v>
      </c>
      <c r="B55" t="s">
        <v>269</v>
      </c>
      <c r="C55" t="s">
        <v>51</v>
      </c>
      <c r="D55" t="s">
        <v>67</v>
      </c>
      <c r="E55" t="s">
        <v>124</v>
      </c>
      <c r="F55" t="s">
        <v>255</v>
      </c>
      <c r="G55" t="s">
        <v>256</v>
      </c>
      <c r="H55" s="31">
        <v>1.3487642250030489</v>
      </c>
      <c r="I5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RUTINAGrasa saturada (g/100g)44946MLA001/2023</v>
      </c>
    </row>
    <row r="56" spans="1:9" x14ac:dyDescent="0.25">
      <c r="A56" s="1">
        <v>44946</v>
      </c>
      <c r="B56" t="s">
        <v>269</v>
      </c>
      <c r="C56" t="s">
        <v>51</v>
      </c>
      <c r="D56" t="s">
        <v>67</v>
      </c>
      <c r="E56" t="s">
        <v>282</v>
      </c>
      <c r="F56" t="s">
        <v>255</v>
      </c>
      <c r="G56" t="s">
        <v>256</v>
      </c>
      <c r="H56" s="31">
        <v>11.69005626390873</v>
      </c>
      <c r="I5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RUTINAGrasa monoinsaturada (g/100g)44946MLA001/2023</v>
      </c>
    </row>
    <row r="57" spans="1:9" x14ac:dyDescent="0.25">
      <c r="A57" s="1">
        <v>44946</v>
      </c>
      <c r="B57" t="s">
        <v>269</v>
      </c>
      <c r="C57" t="s">
        <v>51</v>
      </c>
      <c r="D57" t="s">
        <v>67</v>
      </c>
      <c r="E57" t="s">
        <v>284</v>
      </c>
      <c r="F57" t="s">
        <v>255</v>
      </c>
      <c r="G57" t="s">
        <v>256</v>
      </c>
      <c r="H57" s="31">
        <v>14.028944156524663</v>
      </c>
      <c r="I5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0099-23MUESTRA DE RUTINAGrasa trans (mg/100g)44946MLA001/2023</v>
      </c>
    </row>
    <row r="58" spans="1:9" x14ac:dyDescent="0.25">
      <c r="A58" s="1">
        <v>44946</v>
      </c>
      <c r="B58" t="s">
        <v>270</v>
      </c>
      <c r="C58" t="s">
        <v>51</v>
      </c>
      <c r="D58" t="s">
        <v>67</v>
      </c>
      <c r="E58" t="s">
        <v>131</v>
      </c>
      <c r="F58" t="s">
        <v>255</v>
      </c>
      <c r="G58" t="s">
        <v>256</v>
      </c>
      <c r="H58" s="31">
        <v>10.573917350985839</v>
      </c>
      <c r="I5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RUTINAGrasa Total (g/100g)44946MLA001/2023</v>
      </c>
    </row>
    <row r="59" spans="1:9" x14ac:dyDescent="0.25">
      <c r="A59" s="1">
        <v>44946</v>
      </c>
      <c r="B59" t="s">
        <v>270</v>
      </c>
      <c r="C59" t="s">
        <v>51</v>
      </c>
      <c r="D59" t="s">
        <v>67</v>
      </c>
      <c r="E59" t="s">
        <v>283</v>
      </c>
      <c r="F59" t="s">
        <v>255</v>
      </c>
      <c r="G59" t="s">
        <v>256</v>
      </c>
      <c r="H59" s="31">
        <v>1.559375368286622</v>
      </c>
      <c r="I5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RUTINAGrasa poliinsaturada (g/100g)44946MLA001/2023</v>
      </c>
    </row>
    <row r="60" spans="1:9" x14ac:dyDescent="0.25">
      <c r="A60" s="1">
        <v>44946</v>
      </c>
      <c r="B60" t="s">
        <v>270</v>
      </c>
      <c r="C60" t="s">
        <v>51</v>
      </c>
      <c r="D60" t="s">
        <v>67</v>
      </c>
      <c r="E60" t="s">
        <v>128</v>
      </c>
      <c r="F60" t="s">
        <v>255</v>
      </c>
      <c r="G60" t="s">
        <v>256</v>
      </c>
      <c r="H60" s="31">
        <v>1.395093635457288</v>
      </c>
      <c r="I6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RUTINAOmega 6 (g/100g)44946MLA001/2023</v>
      </c>
    </row>
    <row r="61" spans="1:9" x14ac:dyDescent="0.25">
      <c r="A61" s="1">
        <v>44946</v>
      </c>
      <c r="B61" t="s">
        <v>270</v>
      </c>
      <c r="C61" t="s">
        <v>51</v>
      </c>
      <c r="D61" t="s">
        <v>67</v>
      </c>
      <c r="E61" t="s">
        <v>129</v>
      </c>
      <c r="F61" t="s">
        <v>255</v>
      </c>
      <c r="G61" t="s">
        <v>256</v>
      </c>
      <c r="H61" s="31">
        <v>0.16428173282933398</v>
      </c>
      <c r="I6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RUTINAOmega 3 (g/100g)44946MLA001/2023</v>
      </c>
    </row>
    <row r="62" spans="1:9" x14ac:dyDescent="0.25">
      <c r="A62" s="1">
        <v>44946</v>
      </c>
      <c r="B62" t="s">
        <v>270</v>
      </c>
      <c r="C62" t="s">
        <v>51</v>
      </c>
      <c r="D62" t="s">
        <v>67</v>
      </c>
      <c r="E62" t="s">
        <v>127</v>
      </c>
      <c r="F62" t="s">
        <v>255</v>
      </c>
      <c r="G62" t="s">
        <v>256</v>
      </c>
      <c r="H62" s="31">
        <v>7.9738561799383723</v>
      </c>
      <c r="I6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RUTINAOmega 9 (g/100g)44946MLA001/2023</v>
      </c>
    </row>
    <row r="63" spans="1:9" x14ac:dyDescent="0.25">
      <c r="A63" s="1">
        <v>44946</v>
      </c>
      <c r="B63" t="s">
        <v>270</v>
      </c>
      <c r="C63" t="s">
        <v>51</v>
      </c>
      <c r="D63" t="s">
        <v>67</v>
      </c>
      <c r="E63" t="s">
        <v>124</v>
      </c>
      <c r="F63" t="s">
        <v>255</v>
      </c>
      <c r="G63" t="s">
        <v>256</v>
      </c>
      <c r="H63" s="31">
        <v>1.0293298443673</v>
      </c>
      <c r="I6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RUTINAGrasa saturada (g/100g)44946MLA001/2023</v>
      </c>
    </row>
    <row r="64" spans="1:9" x14ac:dyDescent="0.25">
      <c r="A64" s="1">
        <v>44946</v>
      </c>
      <c r="B64" t="s">
        <v>270</v>
      </c>
      <c r="C64" t="s">
        <v>51</v>
      </c>
      <c r="D64" t="s">
        <v>67</v>
      </c>
      <c r="E64" t="s">
        <v>282</v>
      </c>
      <c r="F64" t="s">
        <v>255</v>
      </c>
      <c r="G64" t="s">
        <v>256</v>
      </c>
      <c r="H64" s="31">
        <v>7.9852121383319163</v>
      </c>
      <c r="I6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RUTINAGrasa monoinsaturada (g/100g)44946MLA001/2023</v>
      </c>
    </row>
    <row r="65" spans="1:9" x14ac:dyDescent="0.25">
      <c r="A65" s="1">
        <v>44946</v>
      </c>
      <c r="B65" t="s">
        <v>270</v>
      </c>
      <c r="C65" t="s">
        <v>51</v>
      </c>
      <c r="D65" t="s">
        <v>67</v>
      </c>
      <c r="E65" t="s">
        <v>284</v>
      </c>
      <c r="F65" t="s">
        <v>255</v>
      </c>
      <c r="G65" t="s">
        <v>256</v>
      </c>
      <c r="H65" s="31">
        <v>0</v>
      </c>
      <c r="I6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0100-23MUESTRA DE RUTINAGrasa trans (mg/100g)44946MLA001/2023</v>
      </c>
    </row>
    <row r="66" spans="1:9" x14ac:dyDescent="0.25">
      <c r="A66" s="1">
        <v>44946</v>
      </c>
      <c r="B66" t="s">
        <v>271</v>
      </c>
      <c r="C66" t="s">
        <v>51</v>
      </c>
      <c r="D66" t="s">
        <v>72</v>
      </c>
      <c r="E66" t="s">
        <v>131</v>
      </c>
      <c r="F66" t="s">
        <v>255</v>
      </c>
      <c r="G66" t="s">
        <v>256</v>
      </c>
      <c r="H66" s="31">
        <v>18.45935182383008</v>
      </c>
      <c r="I6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RUTINAGrasa Total (g/100g)44946MLA001/2023</v>
      </c>
    </row>
    <row r="67" spans="1:9" x14ac:dyDescent="0.25">
      <c r="A67" s="1">
        <v>44946</v>
      </c>
      <c r="B67" t="s">
        <v>271</v>
      </c>
      <c r="C67" t="s">
        <v>51</v>
      </c>
      <c r="D67" t="s">
        <v>72</v>
      </c>
      <c r="E67" t="s">
        <v>283</v>
      </c>
      <c r="F67" t="s">
        <v>255</v>
      </c>
      <c r="G67" t="s">
        <v>256</v>
      </c>
      <c r="H67" s="31">
        <v>3.0290358139580853</v>
      </c>
      <c r="I6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RUTINAGrasa poliinsaturada (g/100g)44946MLA001/2023</v>
      </c>
    </row>
    <row r="68" spans="1:9" x14ac:dyDescent="0.25">
      <c r="A68" s="1">
        <v>44946</v>
      </c>
      <c r="B68" t="s">
        <v>271</v>
      </c>
      <c r="C68" t="s">
        <v>51</v>
      </c>
      <c r="D68" t="s">
        <v>72</v>
      </c>
      <c r="E68" t="s">
        <v>128</v>
      </c>
      <c r="F68" t="s">
        <v>255</v>
      </c>
      <c r="G68" t="s">
        <v>256</v>
      </c>
      <c r="H68" s="31">
        <v>2.8748682163533612</v>
      </c>
      <c r="I6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RUTINAOmega 6 (g/100g)44946MLA001/2023</v>
      </c>
    </row>
    <row r="69" spans="1:9" x14ac:dyDescent="0.25">
      <c r="A69" s="1">
        <v>44946</v>
      </c>
      <c r="B69" t="s">
        <v>271</v>
      </c>
      <c r="C69" t="s">
        <v>51</v>
      </c>
      <c r="D69" t="s">
        <v>72</v>
      </c>
      <c r="E69" t="s">
        <v>129</v>
      </c>
      <c r="F69" t="s">
        <v>255</v>
      </c>
      <c r="G69" t="s">
        <v>256</v>
      </c>
      <c r="H69" s="31">
        <v>0.15416759760472418</v>
      </c>
      <c r="I6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RUTINAOmega 3 (g/100g)44946MLA001/2023</v>
      </c>
    </row>
    <row r="70" spans="1:9" x14ac:dyDescent="0.25">
      <c r="A70" s="1">
        <v>44946</v>
      </c>
      <c r="B70" t="s">
        <v>271</v>
      </c>
      <c r="C70" t="s">
        <v>51</v>
      </c>
      <c r="D70" t="s">
        <v>72</v>
      </c>
      <c r="E70" t="s">
        <v>127</v>
      </c>
      <c r="F70" t="s">
        <v>255</v>
      </c>
      <c r="G70" t="s">
        <v>256</v>
      </c>
      <c r="H70" s="31">
        <v>7.0731519021962557</v>
      </c>
      <c r="I7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RUTINAOmega 9 (g/100g)44946MLA001/2023</v>
      </c>
    </row>
    <row r="71" spans="1:9" x14ac:dyDescent="0.25">
      <c r="A71" s="1">
        <v>44946</v>
      </c>
      <c r="B71" t="s">
        <v>271</v>
      </c>
      <c r="C71" t="s">
        <v>51</v>
      </c>
      <c r="D71" t="s">
        <v>72</v>
      </c>
      <c r="E71" t="s">
        <v>124</v>
      </c>
      <c r="F71" t="s">
        <v>255</v>
      </c>
      <c r="G71" t="s">
        <v>256</v>
      </c>
      <c r="H71" s="31">
        <v>8.0668576107306613</v>
      </c>
      <c r="I7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RUTINAGrasa saturada (g/100g)44946MLA001/2023</v>
      </c>
    </row>
    <row r="72" spans="1:9" x14ac:dyDescent="0.25">
      <c r="A72" s="1">
        <v>44946</v>
      </c>
      <c r="B72" t="s">
        <v>271</v>
      </c>
      <c r="C72" t="s">
        <v>51</v>
      </c>
      <c r="D72" t="s">
        <v>72</v>
      </c>
      <c r="E72" t="s">
        <v>282</v>
      </c>
      <c r="F72" t="s">
        <v>255</v>
      </c>
      <c r="G72" t="s">
        <v>256</v>
      </c>
      <c r="H72" s="31">
        <v>7.3634583991413312</v>
      </c>
      <c r="I7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RUTINAGrasa monoinsaturada (g/100g)44946MLA001/2023</v>
      </c>
    </row>
    <row r="73" spans="1:9" x14ac:dyDescent="0.25">
      <c r="A73" s="1">
        <v>44946</v>
      </c>
      <c r="B73" t="s">
        <v>271</v>
      </c>
      <c r="C73" t="s">
        <v>51</v>
      </c>
      <c r="D73" t="s">
        <v>72</v>
      </c>
      <c r="E73" t="s">
        <v>284</v>
      </c>
      <c r="F73" t="s">
        <v>255</v>
      </c>
      <c r="G73" t="s">
        <v>256</v>
      </c>
      <c r="H73" s="31">
        <v>44.486896221594762</v>
      </c>
      <c r="I7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0144-23MUESTRA DE RUTINAGrasa trans (mg/100g)44946MLA001/2023</v>
      </c>
    </row>
    <row r="74" spans="1:9" x14ac:dyDescent="0.25">
      <c r="A74" s="1">
        <v>44946</v>
      </c>
      <c r="B74" t="s">
        <v>272</v>
      </c>
      <c r="C74" t="s">
        <v>51</v>
      </c>
      <c r="D74" t="s">
        <v>75</v>
      </c>
      <c r="E74" t="s">
        <v>131</v>
      </c>
      <c r="F74" t="s">
        <v>255</v>
      </c>
      <c r="G74" t="s">
        <v>256</v>
      </c>
      <c r="H74" s="31">
        <v>0.27626015518853703</v>
      </c>
      <c r="I7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RUTINAGrasa Total (g/100g)44946MLA001/2023</v>
      </c>
    </row>
    <row r="75" spans="1:9" x14ac:dyDescent="0.25">
      <c r="A75" s="1">
        <v>44946</v>
      </c>
      <c r="B75" t="s">
        <v>272</v>
      </c>
      <c r="C75" t="s">
        <v>51</v>
      </c>
      <c r="D75" t="s">
        <v>75</v>
      </c>
      <c r="E75" t="s">
        <v>284</v>
      </c>
      <c r="F75" t="s">
        <v>255</v>
      </c>
      <c r="G75" t="s">
        <v>256</v>
      </c>
      <c r="H75" s="31">
        <v>0</v>
      </c>
      <c r="I7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RUTINAGrasa trans (mg/100g)44946MLA001/2023</v>
      </c>
    </row>
    <row r="76" spans="1:9" x14ac:dyDescent="0.25">
      <c r="A76" s="1">
        <v>44946</v>
      </c>
      <c r="B76" t="s">
        <v>272</v>
      </c>
      <c r="C76" t="s">
        <v>57</v>
      </c>
      <c r="D76" t="s">
        <v>75</v>
      </c>
      <c r="E76" t="s">
        <v>131</v>
      </c>
      <c r="F76" t="s">
        <v>255</v>
      </c>
      <c r="G76" t="s">
        <v>256</v>
      </c>
      <c r="H76" s="31">
        <v>0.26195498528303535</v>
      </c>
      <c r="I7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0185-23DUPLICADOGrasa Total (g/100g)44946MLA001/2023</v>
      </c>
    </row>
    <row r="77" spans="1:9" x14ac:dyDescent="0.25">
      <c r="A77" s="1">
        <v>44946</v>
      </c>
      <c r="B77" t="s">
        <v>272</v>
      </c>
      <c r="C77" t="s">
        <v>51</v>
      </c>
      <c r="D77" t="s">
        <v>75</v>
      </c>
      <c r="E77" t="s">
        <v>282</v>
      </c>
      <c r="F77" t="s">
        <v>255</v>
      </c>
      <c r="G77" t="s">
        <v>256</v>
      </c>
      <c r="H77" s="31">
        <v>0.11350511605931828</v>
      </c>
      <c r="I7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RUTINAGrasa monoinsaturada (g/100g)44946MLA001/2023</v>
      </c>
    </row>
    <row r="78" spans="1:9" x14ac:dyDescent="0.25">
      <c r="A78" s="1">
        <v>44946</v>
      </c>
      <c r="B78" t="s">
        <v>272</v>
      </c>
      <c r="C78" t="s">
        <v>51</v>
      </c>
      <c r="D78" t="s">
        <v>75</v>
      </c>
      <c r="E78" t="s">
        <v>124</v>
      </c>
      <c r="F78" t="s">
        <v>255</v>
      </c>
      <c r="G78" t="s">
        <v>256</v>
      </c>
      <c r="H78" s="31">
        <v>7.5733217323230656E-2</v>
      </c>
      <c r="I7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RUTINAGrasa saturada (g/100g)44946MLA001/2023</v>
      </c>
    </row>
    <row r="79" spans="1:9" x14ac:dyDescent="0.25">
      <c r="A79" s="1">
        <v>44946</v>
      </c>
      <c r="B79" t="s">
        <v>272</v>
      </c>
      <c r="C79" t="s">
        <v>51</v>
      </c>
      <c r="D79" t="s">
        <v>75</v>
      </c>
      <c r="E79" t="s">
        <v>127</v>
      </c>
      <c r="F79" t="s">
        <v>255</v>
      </c>
      <c r="G79" t="s">
        <v>256</v>
      </c>
      <c r="H79" s="31">
        <v>0.11227839422038713</v>
      </c>
      <c r="I7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RUTINAOmega 9 (g/100g)44946MLA001/2023</v>
      </c>
    </row>
    <row r="80" spans="1:9" x14ac:dyDescent="0.25">
      <c r="A80" s="1">
        <v>44946</v>
      </c>
      <c r="B80" t="s">
        <v>272</v>
      </c>
      <c r="C80" t="s">
        <v>51</v>
      </c>
      <c r="D80" t="s">
        <v>75</v>
      </c>
      <c r="E80" t="s">
        <v>129</v>
      </c>
      <c r="F80" t="s">
        <v>255</v>
      </c>
      <c r="G80" t="s">
        <v>256</v>
      </c>
      <c r="H80" s="31">
        <v>5.6367911112623272E-2</v>
      </c>
      <c r="I8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RUTINAOmega 3 (g/100g)44946MLA001/2023</v>
      </c>
    </row>
    <row r="81" spans="1:9" x14ac:dyDescent="0.25">
      <c r="A81" s="1">
        <v>44946</v>
      </c>
      <c r="B81" t="s">
        <v>272</v>
      </c>
      <c r="C81" t="s">
        <v>51</v>
      </c>
      <c r="D81" t="s">
        <v>75</v>
      </c>
      <c r="E81" t="s">
        <v>128</v>
      </c>
      <c r="F81" t="s">
        <v>255</v>
      </c>
      <c r="G81" t="s">
        <v>256</v>
      </c>
      <c r="H81" s="31">
        <v>3.0653910693364796E-2</v>
      </c>
      <c r="I8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RUTINAOmega 6 (g/100g)44946MLA001/2023</v>
      </c>
    </row>
    <row r="82" spans="1:9" x14ac:dyDescent="0.25">
      <c r="A82" s="1">
        <v>44946</v>
      </c>
      <c r="B82" t="s">
        <v>272</v>
      </c>
      <c r="C82" t="s">
        <v>51</v>
      </c>
      <c r="D82" t="s">
        <v>75</v>
      </c>
      <c r="E82" t="s">
        <v>283</v>
      </c>
      <c r="F82" t="s">
        <v>255</v>
      </c>
      <c r="G82" t="s">
        <v>256</v>
      </c>
      <c r="H82" s="31">
        <v>8.7021821805988067E-2</v>
      </c>
      <c r="I8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0185-23MUESTRA DE RUTINAGrasa poliinsaturada (g/100g)44946MLA001/2023</v>
      </c>
    </row>
    <row r="83" spans="1:9" x14ac:dyDescent="0.25">
      <c r="A83" s="1">
        <v>44946</v>
      </c>
      <c r="B83" t="s">
        <v>272</v>
      </c>
      <c r="C83" t="s">
        <v>57</v>
      </c>
      <c r="D83" t="s">
        <v>75</v>
      </c>
      <c r="E83" t="s">
        <v>284</v>
      </c>
      <c r="F83" t="s">
        <v>255</v>
      </c>
      <c r="G83" t="s">
        <v>256</v>
      </c>
      <c r="H83" s="31">
        <v>0.64922872608251669</v>
      </c>
      <c r="I8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0185-23DUPLICADOGrasa trans (mg/100g)44946MLA001/2023</v>
      </c>
    </row>
    <row r="84" spans="1:9" x14ac:dyDescent="0.25">
      <c r="A84" s="1">
        <v>44946</v>
      </c>
      <c r="B84" t="s">
        <v>272</v>
      </c>
      <c r="C84" t="s">
        <v>57</v>
      </c>
      <c r="D84" t="s">
        <v>75</v>
      </c>
      <c r="E84" t="s">
        <v>282</v>
      </c>
      <c r="F84" t="s">
        <v>255</v>
      </c>
      <c r="G84" t="s">
        <v>256</v>
      </c>
      <c r="H84" s="31">
        <v>0.10907820835280335</v>
      </c>
      <c r="I8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0185-23DUPLICADOGrasa monoinsaturada (g/100g)44946MLA001/2023</v>
      </c>
    </row>
    <row r="85" spans="1:9" x14ac:dyDescent="0.25">
      <c r="A85" s="1">
        <v>44946</v>
      </c>
      <c r="B85" t="s">
        <v>272</v>
      </c>
      <c r="C85" t="s">
        <v>57</v>
      </c>
      <c r="D85" t="s">
        <v>75</v>
      </c>
      <c r="E85" t="s">
        <v>124</v>
      </c>
      <c r="F85" t="s">
        <v>255</v>
      </c>
      <c r="G85" t="s">
        <v>256</v>
      </c>
      <c r="H85" s="31">
        <v>7.0912286068248606E-2</v>
      </c>
      <c r="I8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0185-23DUPLICADOGrasa saturada (g/100g)44946MLA001/2023</v>
      </c>
    </row>
    <row r="86" spans="1:9" x14ac:dyDescent="0.25">
      <c r="A86" s="1">
        <v>44946</v>
      </c>
      <c r="B86" t="s">
        <v>272</v>
      </c>
      <c r="C86" t="s">
        <v>57</v>
      </c>
      <c r="D86" t="s">
        <v>75</v>
      </c>
      <c r="E86" t="s">
        <v>127</v>
      </c>
      <c r="F86" t="s">
        <v>255</v>
      </c>
      <c r="G86" t="s">
        <v>256</v>
      </c>
      <c r="H86" s="31">
        <v>0.10816498595479639</v>
      </c>
      <c r="I8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0185-23DUPLICADOOmega 9 (g/100g)44946MLA001/2023</v>
      </c>
    </row>
    <row r="87" spans="1:9" x14ac:dyDescent="0.25">
      <c r="A87" s="1">
        <v>44946</v>
      </c>
      <c r="B87" t="s">
        <v>272</v>
      </c>
      <c r="C87" t="s">
        <v>57</v>
      </c>
      <c r="D87" t="s">
        <v>75</v>
      </c>
      <c r="E87" t="s">
        <v>129</v>
      </c>
      <c r="F87" t="s">
        <v>255</v>
      </c>
      <c r="G87" t="s">
        <v>256</v>
      </c>
      <c r="H87" s="31">
        <v>5.508955245838533E-2</v>
      </c>
      <c r="I8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0185-23DUPLICADOOmega 3 (g/100g)44946MLA001/2023</v>
      </c>
    </row>
    <row r="88" spans="1:9" x14ac:dyDescent="0.25">
      <c r="A88" s="1">
        <v>44946</v>
      </c>
      <c r="B88" t="s">
        <v>272</v>
      </c>
      <c r="C88" t="s">
        <v>57</v>
      </c>
      <c r="D88" t="s">
        <v>75</v>
      </c>
      <c r="E88" t="s">
        <v>128</v>
      </c>
      <c r="F88" t="s">
        <v>255</v>
      </c>
      <c r="G88" t="s">
        <v>256</v>
      </c>
      <c r="H88" s="31">
        <v>2.6225709677515682E-2</v>
      </c>
      <c r="I8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0185-23DUPLICADOOmega 6 (g/100g)44946MLA001/2023</v>
      </c>
    </row>
    <row r="89" spans="1:9" x14ac:dyDescent="0.25">
      <c r="A89" s="1">
        <v>44946</v>
      </c>
      <c r="B89" t="s">
        <v>272</v>
      </c>
      <c r="C89" t="s">
        <v>57</v>
      </c>
      <c r="D89" t="s">
        <v>75</v>
      </c>
      <c r="E89" t="s">
        <v>283</v>
      </c>
      <c r="F89" t="s">
        <v>255</v>
      </c>
      <c r="G89" t="s">
        <v>256</v>
      </c>
      <c r="H89" s="31">
        <v>8.1964490861983513E-2</v>
      </c>
      <c r="I8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0185-23DUPLICADOGrasa poliinsaturada (g/100g)44946MLA001/2023</v>
      </c>
    </row>
    <row r="90" spans="1:9" x14ac:dyDescent="0.25">
      <c r="A90" s="1">
        <v>44946</v>
      </c>
      <c r="B90" t="s">
        <v>273</v>
      </c>
      <c r="C90" t="s">
        <v>51</v>
      </c>
      <c r="D90" t="s">
        <v>75</v>
      </c>
      <c r="E90" t="s">
        <v>131</v>
      </c>
      <c r="F90" t="s">
        <v>255</v>
      </c>
      <c r="G90" t="s">
        <v>256</v>
      </c>
      <c r="H90" s="31">
        <v>3.4522012266868157E-2</v>
      </c>
      <c r="I9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RUTINAGrasa Total (g/100g)44946MLA001/2023</v>
      </c>
    </row>
    <row r="91" spans="1:9" x14ac:dyDescent="0.25">
      <c r="A91" s="1">
        <v>44946</v>
      </c>
      <c r="B91" t="s">
        <v>273</v>
      </c>
      <c r="C91" t="s">
        <v>51</v>
      </c>
      <c r="D91" t="s">
        <v>75</v>
      </c>
      <c r="E91" t="s">
        <v>283</v>
      </c>
      <c r="F91" t="s">
        <v>255</v>
      </c>
      <c r="G91" t="s">
        <v>256</v>
      </c>
      <c r="H91" s="31">
        <v>1.1898426122933674E-2</v>
      </c>
      <c r="I9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RUTINAGrasa poliinsaturada (g/100g)44946MLA001/2023</v>
      </c>
    </row>
    <row r="92" spans="1:9" x14ac:dyDescent="0.25">
      <c r="A92" s="1">
        <v>44946</v>
      </c>
      <c r="B92" t="s">
        <v>273</v>
      </c>
      <c r="C92" t="s">
        <v>51</v>
      </c>
      <c r="D92" t="s">
        <v>75</v>
      </c>
      <c r="E92" t="s">
        <v>128</v>
      </c>
      <c r="F92" t="s">
        <v>255</v>
      </c>
      <c r="G92" t="s">
        <v>256</v>
      </c>
      <c r="H92" s="31">
        <v>5.9657019105938949E-3</v>
      </c>
      <c r="I9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RUTINAOmega 6 (g/100g)44946MLA001/2023</v>
      </c>
    </row>
    <row r="93" spans="1:9" x14ac:dyDescent="0.25">
      <c r="A93" s="1">
        <v>44946</v>
      </c>
      <c r="B93" t="s">
        <v>273</v>
      </c>
      <c r="C93" t="s">
        <v>51</v>
      </c>
      <c r="D93" t="s">
        <v>75</v>
      </c>
      <c r="E93" t="s">
        <v>129</v>
      </c>
      <c r="F93" t="s">
        <v>255</v>
      </c>
      <c r="G93" t="s">
        <v>256</v>
      </c>
      <c r="H93" s="31">
        <v>5.932724212339778E-3</v>
      </c>
      <c r="I9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RUTINAOmega 3 (g/100g)44946MLA001/2023</v>
      </c>
    </row>
    <row r="94" spans="1:9" x14ac:dyDescent="0.25">
      <c r="A94" s="1">
        <v>44946</v>
      </c>
      <c r="B94" t="s">
        <v>273</v>
      </c>
      <c r="C94" t="s">
        <v>51</v>
      </c>
      <c r="D94" t="s">
        <v>75</v>
      </c>
      <c r="E94" t="s">
        <v>127</v>
      </c>
      <c r="F94" t="s">
        <v>255</v>
      </c>
      <c r="G94" t="s">
        <v>256</v>
      </c>
      <c r="H94" s="31">
        <v>6.8777874338585869E-3</v>
      </c>
      <c r="I9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RUTINAOmega 9 (g/100g)44946MLA001/2023</v>
      </c>
    </row>
    <row r="95" spans="1:9" x14ac:dyDescent="0.25">
      <c r="A95" s="1">
        <v>44946</v>
      </c>
      <c r="B95" t="s">
        <v>273</v>
      </c>
      <c r="C95" t="s">
        <v>51</v>
      </c>
      <c r="D95" t="s">
        <v>75</v>
      </c>
      <c r="E95" t="s">
        <v>124</v>
      </c>
      <c r="F95" t="s">
        <v>255</v>
      </c>
      <c r="G95" t="s">
        <v>256</v>
      </c>
      <c r="H95" s="31">
        <v>1.1161075453615032E-2</v>
      </c>
      <c r="I9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RUTINAGrasa saturada (g/100g)44946MLA001/2023</v>
      </c>
    </row>
    <row r="96" spans="1:9" x14ac:dyDescent="0.25">
      <c r="A96" s="1">
        <v>44946</v>
      </c>
      <c r="B96" t="s">
        <v>273</v>
      </c>
      <c r="C96" t="s">
        <v>51</v>
      </c>
      <c r="D96" t="s">
        <v>75</v>
      </c>
      <c r="E96" t="s">
        <v>282</v>
      </c>
      <c r="F96" t="s">
        <v>255</v>
      </c>
      <c r="G96" t="s">
        <v>256</v>
      </c>
      <c r="H96" s="31">
        <v>1.1462510690319448E-2</v>
      </c>
      <c r="I9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RUTINAGrasa monoinsaturada (g/100g)44946MLA001/2023</v>
      </c>
    </row>
    <row r="97" spans="1:9" x14ac:dyDescent="0.25">
      <c r="A97" s="1">
        <v>44946</v>
      </c>
      <c r="B97" t="s">
        <v>273</v>
      </c>
      <c r="C97" t="s">
        <v>51</v>
      </c>
      <c r="D97" t="s">
        <v>75</v>
      </c>
      <c r="E97" t="s">
        <v>284</v>
      </c>
      <c r="F97" t="s">
        <v>255</v>
      </c>
      <c r="G97" t="s">
        <v>256</v>
      </c>
      <c r="H97" s="31">
        <v>0</v>
      </c>
      <c r="I9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0186-23MUESTRA DE RUTINAGrasa trans (mg/100g)44946MLA001/2023</v>
      </c>
    </row>
    <row r="98" spans="1:9" x14ac:dyDescent="0.25">
      <c r="A98" s="1">
        <v>44946</v>
      </c>
      <c r="B98" t="s">
        <v>254</v>
      </c>
      <c r="C98" t="s">
        <v>51</v>
      </c>
      <c r="D98" t="s">
        <v>118</v>
      </c>
      <c r="E98" t="s">
        <v>131</v>
      </c>
      <c r="F98" t="s">
        <v>255</v>
      </c>
      <c r="G98" t="s">
        <v>276</v>
      </c>
      <c r="H98" s="31">
        <v>5.9198529612855015</v>
      </c>
      <c r="I9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RUTINAGrasa Total (g/100g)44946MLA002/2023</v>
      </c>
    </row>
    <row r="99" spans="1:9" x14ac:dyDescent="0.25">
      <c r="A99" s="1">
        <v>44946</v>
      </c>
      <c r="B99" t="s">
        <v>254</v>
      </c>
      <c r="C99" t="s">
        <v>51</v>
      </c>
      <c r="D99" t="s">
        <v>118</v>
      </c>
      <c r="E99" t="s">
        <v>283</v>
      </c>
      <c r="F99" t="s">
        <v>255</v>
      </c>
      <c r="G99" t="s">
        <v>276</v>
      </c>
      <c r="H99" s="31">
        <v>0.4837287168363964</v>
      </c>
      <c r="I9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RUTINAGrasa poliinsaturada (g/100g)44946MLA002/2023</v>
      </c>
    </row>
    <row r="100" spans="1:9" x14ac:dyDescent="0.25">
      <c r="A100" s="1">
        <v>44946</v>
      </c>
      <c r="B100" t="s">
        <v>254</v>
      </c>
      <c r="C100" t="s">
        <v>51</v>
      </c>
      <c r="D100" t="s">
        <v>118</v>
      </c>
      <c r="E100" t="s">
        <v>128</v>
      </c>
      <c r="F100" t="s">
        <v>255</v>
      </c>
      <c r="G100" t="s">
        <v>276</v>
      </c>
      <c r="H100" s="31">
        <v>0.43251267061190229</v>
      </c>
      <c r="I10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RUTINAOmega 6 (g/100g)44946MLA002/2023</v>
      </c>
    </row>
    <row r="101" spans="1:9" x14ac:dyDescent="0.25">
      <c r="A101" s="1">
        <v>44946</v>
      </c>
      <c r="B101" t="s">
        <v>254</v>
      </c>
      <c r="C101" t="s">
        <v>51</v>
      </c>
      <c r="D101" t="s">
        <v>118</v>
      </c>
      <c r="E101" t="s">
        <v>129</v>
      </c>
      <c r="F101" t="s">
        <v>255</v>
      </c>
      <c r="G101" t="s">
        <v>276</v>
      </c>
      <c r="H101" s="31">
        <v>2.9806459293466443E-2</v>
      </c>
      <c r="I10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RUTINAOmega 3 (g/100g)44946MLA002/2023</v>
      </c>
    </row>
    <row r="102" spans="1:9" x14ac:dyDescent="0.25">
      <c r="A102" s="1">
        <v>44946</v>
      </c>
      <c r="B102" t="s">
        <v>254</v>
      </c>
      <c r="C102" t="s">
        <v>51</v>
      </c>
      <c r="D102" t="s">
        <v>118</v>
      </c>
      <c r="E102" t="s">
        <v>127</v>
      </c>
      <c r="F102" t="s">
        <v>255</v>
      </c>
      <c r="G102" t="s">
        <v>276</v>
      </c>
      <c r="H102" s="31">
        <v>1.7262587203418169</v>
      </c>
      <c r="I10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RUTINAOmega 9 (g/100g)44946MLA002/2023</v>
      </c>
    </row>
    <row r="103" spans="1:9" x14ac:dyDescent="0.25">
      <c r="A103" s="1">
        <v>44946</v>
      </c>
      <c r="B103" t="s">
        <v>254</v>
      </c>
      <c r="C103" t="s">
        <v>51</v>
      </c>
      <c r="D103" t="s">
        <v>118</v>
      </c>
      <c r="E103" t="s">
        <v>124</v>
      </c>
      <c r="F103" t="s">
        <v>255</v>
      </c>
      <c r="G103" t="s">
        <v>276</v>
      </c>
      <c r="H103" s="31">
        <v>3.5817204776253777</v>
      </c>
      <c r="I10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RUTINAGrasa saturada (g/100g)44946MLA002/2023</v>
      </c>
    </row>
    <row r="104" spans="1:9" x14ac:dyDescent="0.25">
      <c r="A104" s="1">
        <v>44946</v>
      </c>
      <c r="B104" t="s">
        <v>254</v>
      </c>
      <c r="C104" t="s">
        <v>51</v>
      </c>
      <c r="D104" t="s">
        <v>118</v>
      </c>
      <c r="E104" t="s">
        <v>282</v>
      </c>
      <c r="F104" t="s">
        <v>255</v>
      </c>
      <c r="G104" t="s">
        <v>276</v>
      </c>
      <c r="H104" s="31">
        <v>1.8544037668237274</v>
      </c>
      <c r="I10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RUTINAGrasa monoinsaturada (g/100g)44946MLA002/2023</v>
      </c>
    </row>
    <row r="105" spans="1:9" x14ac:dyDescent="0.25">
      <c r="A105" s="1">
        <v>44946</v>
      </c>
      <c r="B105" t="s">
        <v>254</v>
      </c>
      <c r="C105" t="s">
        <v>51</v>
      </c>
      <c r="D105" t="s">
        <v>118</v>
      </c>
      <c r="E105" t="s">
        <v>284</v>
      </c>
      <c r="F105" t="s">
        <v>255</v>
      </c>
      <c r="G105" t="s">
        <v>276</v>
      </c>
      <c r="H105" s="31">
        <v>39.535828207909283</v>
      </c>
      <c r="I10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0235-23MUESTRA DE RUTINAGrasa trans (mg/100g)44946MLA002/2023</v>
      </c>
    </row>
    <row r="106" spans="1:9" x14ac:dyDescent="0.25">
      <c r="A106" s="1">
        <v>44946</v>
      </c>
      <c r="B106" t="s">
        <v>257</v>
      </c>
      <c r="C106" t="s">
        <v>57</v>
      </c>
      <c r="D106" t="s">
        <v>118</v>
      </c>
      <c r="E106" t="s">
        <v>131</v>
      </c>
      <c r="F106" t="s">
        <v>255</v>
      </c>
      <c r="G106" t="s">
        <v>256</v>
      </c>
      <c r="H106" s="31">
        <v>3.3782522063376192</v>
      </c>
      <c r="I10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0235-D-23DUPLICADOGrasa Total (g/100g)44946MLA001/2023</v>
      </c>
    </row>
    <row r="107" spans="1:9" x14ac:dyDescent="0.25">
      <c r="A107" s="1">
        <v>44946</v>
      </c>
      <c r="B107" t="s">
        <v>257</v>
      </c>
      <c r="C107" t="s">
        <v>57</v>
      </c>
      <c r="D107" t="s">
        <v>118</v>
      </c>
      <c r="E107" t="s">
        <v>283</v>
      </c>
      <c r="F107" t="s">
        <v>255</v>
      </c>
      <c r="G107" t="s">
        <v>256</v>
      </c>
      <c r="H107" s="31">
        <v>0.48879270834382382</v>
      </c>
      <c r="I10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0235-D-23DUPLICADOGrasa poliinsaturada (g/100g)44946MLA001/2023</v>
      </c>
    </row>
    <row r="108" spans="1:9" x14ac:dyDescent="0.25">
      <c r="A108" s="1">
        <v>44946</v>
      </c>
      <c r="B108" t="s">
        <v>257</v>
      </c>
      <c r="C108" t="s">
        <v>57</v>
      </c>
      <c r="D108" t="s">
        <v>118</v>
      </c>
      <c r="E108" t="s">
        <v>128</v>
      </c>
      <c r="F108" t="s">
        <v>255</v>
      </c>
      <c r="G108" t="s">
        <v>256</v>
      </c>
      <c r="H108" s="31">
        <v>0.46767526208724358</v>
      </c>
      <c r="I10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0235-D-23DUPLICADOOmega 6 (g/100g)44946MLA001/2023</v>
      </c>
    </row>
    <row r="109" spans="1:9" x14ac:dyDescent="0.25">
      <c r="A109" s="1">
        <v>44946</v>
      </c>
      <c r="B109" t="s">
        <v>257</v>
      </c>
      <c r="C109" t="s">
        <v>57</v>
      </c>
      <c r="D109" t="s">
        <v>118</v>
      </c>
      <c r="E109" t="s">
        <v>129</v>
      </c>
      <c r="F109" t="s">
        <v>255</v>
      </c>
      <c r="G109" t="s">
        <v>256</v>
      </c>
      <c r="H109" s="31">
        <v>1.5793839613190468E-2</v>
      </c>
      <c r="I10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0235-D-23DUPLICADOOmega 3 (g/100g)44946MLA001/2023</v>
      </c>
    </row>
    <row r="110" spans="1:9" x14ac:dyDescent="0.25">
      <c r="A110" s="1">
        <v>44946</v>
      </c>
      <c r="B110" t="s">
        <v>257</v>
      </c>
      <c r="C110" t="s">
        <v>57</v>
      </c>
      <c r="D110" t="s">
        <v>118</v>
      </c>
      <c r="E110" t="s">
        <v>127</v>
      </c>
      <c r="F110" t="s">
        <v>255</v>
      </c>
      <c r="G110" t="s">
        <v>256</v>
      </c>
      <c r="H110" s="31">
        <v>1.128094983613833</v>
      </c>
      <c r="I11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0235-D-23DUPLICADOOmega 9 (g/100g)44946MLA001/2023</v>
      </c>
    </row>
    <row r="111" spans="1:9" x14ac:dyDescent="0.25">
      <c r="A111" s="1">
        <v>44946</v>
      </c>
      <c r="B111" t="s">
        <v>257</v>
      </c>
      <c r="C111" t="s">
        <v>57</v>
      </c>
      <c r="D111" t="s">
        <v>118</v>
      </c>
      <c r="E111" t="s">
        <v>124</v>
      </c>
      <c r="F111" t="s">
        <v>255</v>
      </c>
      <c r="G111" t="s">
        <v>256</v>
      </c>
      <c r="H111" s="31">
        <v>1.7439174261222872</v>
      </c>
      <c r="I11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0235-D-23DUPLICADOGrasa saturada (g/100g)44946MLA001/2023</v>
      </c>
    </row>
    <row r="112" spans="1:9" x14ac:dyDescent="0.25">
      <c r="A112" s="1">
        <v>44946</v>
      </c>
      <c r="B112" t="s">
        <v>257</v>
      </c>
      <c r="C112" t="s">
        <v>57</v>
      </c>
      <c r="D112" t="s">
        <v>118</v>
      </c>
      <c r="E112" t="s">
        <v>282</v>
      </c>
      <c r="F112" t="s">
        <v>255</v>
      </c>
      <c r="G112" t="s">
        <v>256</v>
      </c>
      <c r="H112" s="31">
        <v>1.1455420718715086</v>
      </c>
      <c r="I11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0235-D-23DUPLICADOGrasa monoinsaturada (g/100g)44946MLA001/2023</v>
      </c>
    </row>
    <row r="113" spans="1:9" x14ac:dyDescent="0.25">
      <c r="A113" s="1">
        <v>44946</v>
      </c>
      <c r="B113" t="s">
        <v>257</v>
      </c>
      <c r="C113" t="s">
        <v>57</v>
      </c>
      <c r="D113" t="s">
        <v>118</v>
      </c>
      <c r="E113" t="s">
        <v>284</v>
      </c>
      <c r="F113" t="s">
        <v>255</v>
      </c>
      <c r="G113" t="s">
        <v>256</v>
      </c>
      <c r="H113" s="31">
        <v>14.652266620350396</v>
      </c>
      <c r="I11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0235-D-23DUPLICADOGrasa trans (mg/100g)44946MLA001/2023</v>
      </c>
    </row>
    <row r="114" spans="1:9" x14ac:dyDescent="0.25">
      <c r="A114" s="1">
        <v>44946</v>
      </c>
      <c r="B114" t="s">
        <v>274</v>
      </c>
      <c r="C114" t="s">
        <v>51</v>
      </c>
      <c r="D114" t="s">
        <v>73</v>
      </c>
      <c r="E114" t="s">
        <v>131</v>
      </c>
      <c r="F114" t="s">
        <v>255</v>
      </c>
      <c r="G114" t="s">
        <v>276</v>
      </c>
      <c r="H114" s="31">
        <v>4.3888673490529318E-3</v>
      </c>
      <c r="I11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RUTINAGrasa Total (g/100g)44946MLA002/2023</v>
      </c>
    </row>
    <row r="115" spans="1:9" x14ac:dyDescent="0.25">
      <c r="A115" s="1">
        <v>44946</v>
      </c>
      <c r="B115" t="s">
        <v>274</v>
      </c>
      <c r="C115" t="s">
        <v>51</v>
      </c>
      <c r="D115" t="s">
        <v>73</v>
      </c>
      <c r="E115" t="s">
        <v>283</v>
      </c>
      <c r="F115" t="s">
        <v>255</v>
      </c>
      <c r="G115" t="s">
        <v>276</v>
      </c>
      <c r="H115" s="31">
        <v>1.0251552525456921E-3</v>
      </c>
      <c r="I11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RUTINAGrasa poliinsaturada (g/100g)44946MLA002/2023</v>
      </c>
    </row>
    <row r="116" spans="1:9" x14ac:dyDescent="0.25">
      <c r="A116" s="1">
        <v>44946</v>
      </c>
      <c r="B116" t="s">
        <v>274</v>
      </c>
      <c r="C116" t="s">
        <v>51</v>
      </c>
      <c r="D116" t="s">
        <v>73</v>
      </c>
      <c r="E116" t="s">
        <v>128</v>
      </c>
      <c r="F116" t="s">
        <v>255</v>
      </c>
      <c r="G116" t="s">
        <v>276</v>
      </c>
      <c r="H116" s="31">
        <v>6.5962988721868536E-4</v>
      </c>
      <c r="I11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RUTINAOmega 6 (g/100g)44946MLA002/2023</v>
      </c>
    </row>
    <row r="117" spans="1:9" x14ac:dyDescent="0.25">
      <c r="A117" s="1">
        <v>44946</v>
      </c>
      <c r="B117" t="s">
        <v>274</v>
      </c>
      <c r="C117" t="s">
        <v>51</v>
      </c>
      <c r="D117" t="s">
        <v>73</v>
      </c>
      <c r="E117" t="s">
        <v>129</v>
      </c>
      <c r="F117" t="s">
        <v>255</v>
      </c>
      <c r="G117" t="s">
        <v>276</v>
      </c>
      <c r="H117" s="31">
        <v>3.6552536532700666E-4</v>
      </c>
      <c r="I11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RUTINAOmega 3 (g/100g)44946MLA002/2023</v>
      </c>
    </row>
    <row r="118" spans="1:9" x14ac:dyDescent="0.25">
      <c r="A118" s="1">
        <v>44946</v>
      </c>
      <c r="B118" t="s">
        <v>274</v>
      </c>
      <c r="C118" t="s">
        <v>51</v>
      </c>
      <c r="D118" t="s">
        <v>73</v>
      </c>
      <c r="E118" t="s">
        <v>127</v>
      </c>
      <c r="F118" t="s">
        <v>255</v>
      </c>
      <c r="G118" t="s">
        <v>276</v>
      </c>
      <c r="H118" s="31">
        <v>2.4885514530323291E-4</v>
      </c>
      <c r="I11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RUTINAOmega 9 (g/100g)44946MLA002/2023</v>
      </c>
    </row>
    <row r="119" spans="1:9" x14ac:dyDescent="0.25">
      <c r="A119" s="1">
        <v>44946</v>
      </c>
      <c r="B119" t="s">
        <v>274</v>
      </c>
      <c r="C119" t="s">
        <v>51</v>
      </c>
      <c r="D119" t="s">
        <v>73</v>
      </c>
      <c r="E119" t="s">
        <v>124</v>
      </c>
      <c r="F119" t="s">
        <v>255</v>
      </c>
      <c r="G119" t="s">
        <v>276</v>
      </c>
      <c r="H119" s="31">
        <v>3.1148569512040067E-3</v>
      </c>
      <c r="I11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RUTINAGrasa saturada (g/100g)44946MLA002/2023</v>
      </c>
    </row>
    <row r="120" spans="1:9" x14ac:dyDescent="0.25">
      <c r="A120" s="1">
        <v>44946</v>
      </c>
      <c r="B120" t="s">
        <v>274</v>
      </c>
      <c r="C120" t="s">
        <v>51</v>
      </c>
      <c r="D120" t="s">
        <v>73</v>
      </c>
      <c r="E120" t="s">
        <v>282</v>
      </c>
      <c r="F120" t="s">
        <v>255</v>
      </c>
      <c r="G120" t="s">
        <v>276</v>
      </c>
      <c r="H120" s="31">
        <v>2.4885514530323291E-4</v>
      </c>
      <c r="I12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RUTINAGrasa monoinsaturada (g/100g)44946MLA002/2023</v>
      </c>
    </row>
    <row r="121" spans="1:9" x14ac:dyDescent="0.25">
      <c r="A121" s="1">
        <v>44946</v>
      </c>
      <c r="B121" t="s">
        <v>274</v>
      </c>
      <c r="C121" t="s">
        <v>51</v>
      </c>
      <c r="D121" t="s">
        <v>73</v>
      </c>
      <c r="E121" t="s">
        <v>284</v>
      </c>
      <c r="F121" t="s">
        <v>255</v>
      </c>
      <c r="G121" t="s">
        <v>276</v>
      </c>
      <c r="H121" s="31">
        <v>0</v>
      </c>
      <c r="I12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0282-23MUESTRA DE RUTINAGrasa trans (mg/100g)44946MLA002/2023</v>
      </c>
    </row>
    <row r="122" spans="1:9" x14ac:dyDescent="0.25">
      <c r="A122" s="1">
        <v>44946</v>
      </c>
      <c r="B122" t="s">
        <v>275</v>
      </c>
      <c r="C122" t="s">
        <v>51</v>
      </c>
      <c r="D122" t="s">
        <v>118</v>
      </c>
      <c r="E122" t="s">
        <v>131</v>
      </c>
      <c r="F122" t="s">
        <v>255</v>
      </c>
      <c r="G122" t="s">
        <v>276</v>
      </c>
      <c r="H122" s="31">
        <v>12.635269040016812</v>
      </c>
      <c r="I12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RUTINAGrasa Total (g/100g)44946MLA002/2023</v>
      </c>
    </row>
    <row r="123" spans="1:9" x14ac:dyDescent="0.25">
      <c r="A123" s="1">
        <v>44946</v>
      </c>
      <c r="B123" t="s">
        <v>275</v>
      </c>
      <c r="C123" t="s">
        <v>51</v>
      </c>
      <c r="D123" t="s">
        <v>118</v>
      </c>
      <c r="E123" t="s">
        <v>283</v>
      </c>
      <c r="F123" t="s">
        <v>255</v>
      </c>
      <c r="G123" t="s">
        <v>276</v>
      </c>
      <c r="H123" s="31">
        <v>0.93278294721214117</v>
      </c>
      <c r="I12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RUTINAGrasa poliinsaturada (g/100g)44946MLA002/2023</v>
      </c>
    </row>
    <row r="124" spans="1:9" x14ac:dyDescent="0.25">
      <c r="A124" s="1">
        <v>44946</v>
      </c>
      <c r="B124" t="s">
        <v>275</v>
      </c>
      <c r="C124" t="s">
        <v>51</v>
      </c>
      <c r="D124" t="s">
        <v>118</v>
      </c>
      <c r="E124" t="s">
        <v>128</v>
      </c>
      <c r="F124" t="s">
        <v>255</v>
      </c>
      <c r="G124" t="s">
        <v>276</v>
      </c>
      <c r="H124" s="31">
        <v>0.77748778011568542</v>
      </c>
      <c r="I12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RUTINAOmega 6 (g/100g)44946MLA002/2023</v>
      </c>
    </row>
    <row r="125" spans="1:9" x14ac:dyDescent="0.25">
      <c r="A125" s="1">
        <v>44946</v>
      </c>
      <c r="B125" t="s">
        <v>275</v>
      </c>
      <c r="C125" t="s">
        <v>51</v>
      </c>
      <c r="D125" t="s">
        <v>118</v>
      </c>
      <c r="E125" t="s">
        <v>129</v>
      </c>
      <c r="F125" t="s">
        <v>255</v>
      </c>
      <c r="G125" t="s">
        <v>276</v>
      </c>
      <c r="H125" s="31">
        <v>0.11121370887153914</v>
      </c>
      <c r="I12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RUTINAOmega 3 (g/100g)44946MLA002/2023</v>
      </c>
    </row>
    <row r="126" spans="1:9" x14ac:dyDescent="0.25">
      <c r="A126" s="1">
        <v>44946</v>
      </c>
      <c r="B126" t="s">
        <v>275</v>
      </c>
      <c r="C126" t="s">
        <v>51</v>
      </c>
      <c r="D126" t="s">
        <v>118</v>
      </c>
      <c r="E126" t="s">
        <v>127</v>
      </c>
      <c r="F126" t="s">
        <v>255</v>
      </c>
      <c r="G126" t="s">
        <v>276</v>
      </c>
      <c r="H126" s="31">
        <v>3.7947785982530204</v>
      </c>
      <c r="I12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RUTINAOmega 9 (g/100g)44946MLA002/2023</v>
      </c>
    </row>
    <row r="127" spans="1:9" x14ac:dyDescent="0.25">
      <c r="A127" s="1">
        <v>44946</v>
      </c>
      <c r="B127" t="s">
        <v>275</v>
      </c>
      <c r="C127" t="s">
        <v>51</v>
      </c>
      <c r="D127" t="s">
        <v>118</v>
      </c>
      <c r="E127" t="s">
        <v>124</v>
      </c>
      <c r="F127" t="s">
        <v>255</v>
      </c>
      <c r="G127" t="s">
        <v>276</v>
      </c>
      <c r="H127" s="31">
        <v>7.5022011648039575</v>
      </c>
      <c r="I12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RUTINAGrasa saturada (g/100g)44946MLA002/2023</v>
      </c>
    </row>
    <row r="128" spans="1:9" x14ac:dyDescent="0.25">
      <c r="A128" s="1">
        <v>44946</v>
      </c>
      <c r="B128" t="s">
        <v>275</v>
      </c>
      <c r="C128" t="s">
        <v>51</v>
      </c>
      <c r="D128" t="s">
        <v>118</v>
      </c>
      <c r="E128" t="s">
        <v>282</v>
      </c>
      <c r="F128" t="s">
        <v>255</v>
      </c>
      <c r="G128" t="s">
        <v>276</v>
      </c>
      <c r="H128" s="31">
        <v>4.2002849280007144</v>
      </c>
      <c r="I12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RUTINAGrasa monoinsaturada (g/100g)44946MLA002/2023</v>
      </c>
    </row>
    <row r="129" spans="1:9" x14ac:dyDescent="0.25">
      <c r="A129" s="1">
        <v>44946</v>
      </c>
      <c r="B129" t="s">
        <v>275</v>
      </c>
      <c r="C129" t="s">
        <v>51</v>
      </c>
      <c r="D129" t="s">
        <v>118</v>
      </c>
      <c r="E129" t="s">
        <v>284</v>
      </c>
      <c r="F129" t="s">
        <v>255</v>
      </c>
      <c r="G129" t="s">
        <v>276</v>
      </c>
      <c r="H129" s="31">
        <v>84.309832344387132</v>
      </c>
      <c r="I12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0380-23MUESTRA DE RUTINAGrasa trans (mg/100g)44946MLA002/2023</v>
      </c>
    </row>
    <row r="130" spans="1:9" x14ac:dyDescent="0.25">
      <c r="A130" s="1">
        <v>44946</v>
      </c>
      <c r="B130" t="s">
        <v>277</v>
      </c>
      <c r="C130" t="s">
        <v>51</v>
      </c>
      <c r="D130" t="s">
        <v>78</v>
      </c>
      <c r="E130" t="s">
        <v>131</v>
      </c>
      <c r="F130" t="s">
        <v>255</v>
      </c>
      <c r="G130" t="s">
        <v>276</v>
      </c>
      <c r="H130" s="31">
        <v>1.4165168342466348</v>
      </c>
      <c r="I13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RUTINAGrasa Total (g/100g)44946MLA002/2023</v>
      </c>
    </row>
    <row r="131" spans="1:9" x14ac:dyDescent="0.25">
      <c r="A131" s="1">
        <v>44946</v>
      </c>
      <c r="B131" t="s">
        <v>277</v>
      </c>
      <c r="C131" t="s">
        <v>51</v>
      </c>
      <c r="D131" t="s">
        <v>78</v>
      </c>
      <c r="E131" t="s">
        <v>284</v>
      </c>
      <c r="F131" t="s">
        <v>255</v>
      </c>
      <c r="G131" t="s">
        <v>276</v>
      </c>
      <c r="H131" s="31">
        <v>0</v>
      </c>
      <c r="I13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RUTINAGrasa trans (mg/100g)44946MLA002/2023</v>
      </c>
    </row>
    <row r="132" spans="1:9" x14ac:dyDescent="0.25">
      <c r="A132" s="1">
        <v>44946</v>
      </c>
      <c r="B132" t="s">
        <v>277</v>
      </c>
      <c r="C132" t="s">
        <v>57</v>
      </c>
      <c r="D132" t="s">
        <v>78</v>
      </c>
      <c r="E132" t="s">
        <v>131</v>
      </c>
      <c r="F132" t="s">
        <v>255</v>
      </c>
      <c r="G132" t="s">
        <v>276</v>
      </c>
      <c r="H132" s="31">
        <v>1.3765085616868558</v>
      </c>
      <c r="I13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0429-23DUPLICADOGrasa Total (g/100g)44946MLA002/2023</v>
      </c>
    </row>
    <row r="133" spans="1:9" x14ac:dyDescent="0.25">
      <c r="A133" s="1">
        <v>44946</v>
      </c>
      <c r="B133" t="s">
        <v>277</v>
      </c>
      <c r="C133" t="s">
        <v>51</v>
      </c>
      <c r="D133" t="s">
        <v>78</v>
      </c>
      <c r="E133" t="s">
        <v>282</v>
      </c>
      <c r="F133" t="s">
        <v>255</v>
      </c>
      <c r="G133" t="s">
        <v>276</v>
      </c>
      <c r="H133" s="31">
        <v>0.27320700781692259</v>
      </c>
      <c r="I13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RUTINAGrasa monoinsaturada (g/100g)44946MLA002/2023</v>
      </c>
    </row>
    <row r="134" spans="1:9" x14ac:dyDescent="0.25">
      <c r="A134" s="1">
        <v>44946</v>
      </c>
      <c r="B134" t="s">
        <v>277</v>
      </c>
      <c r="C134" t="s">
        <v>51</v>
      </c>
      <c r="D134" t="s">
        <v>78</v>
      </c>
      <c r="E134" t="s">
        <v>124</v>
      </c>
      <c r="F134" t="s">
        <v>255</v>
      </c>
      <c r="G134" t="s">
        <v>276</v>
      </c>
      <c r="H134" s="31">
        <v>1.0193676497611774</v>
      </c>
      <c r="I13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RUTINAGrasa saturada (g/100g)44946MLA002/2023</v>
      </c>
    </row>
    <row r="135" spans="1:9" x14ac:dyDescent="0.25">
      <c r="A135" s="1">
        <v>44946</v>
      </c>
      <c r="B135" t="s">
        <v>277</v>
      </c>
      <c r="C135" t="s">
        <v>51</v>
      </c>
      <c r="D135" t="s">
        <v>78</v>
      </c>
      <c r="E135" t="s">
        <v>127</v>
      </c>
      <c r="F135" t="s">
        <v>255</v>
      </c>
      <c r="G135" t="s">
        <v>276</v>
      </c>
      <c r="H135" s="31">
        <v>0.26059419037115966</v>
      </c>
      <c r="I13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RUTINAOmega 9 (g/100g)44946MLA002/2023</v>
      </c>
    </row>
    <row r="136" spans="1:9" x14ac:dyDescent="0.25">
      <c r="A136" s="1">
        <v>44946</v>
      </c>
      <c r="B136" t="s">
        <v>277</v>
      </c>
      <c r="C136" t="s">
        <v>51</v>
      </c>
      <c r="D136" t="s">
        <v>78</v>
      </c>
      <c r="E136" t="s">
        <v>129</v>
      </c>
      <c r="F136" t="s">
        <v>255</v>
      </c>
      <c r="G136" t="s">
        <v>276</v>
      </c>
      <c r="H136" s="31">
        <v>0</v>
      </c>
      <c r="I13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RUTINAOmega 3 (g/100g)44946MLA002/2023</v>
      </c>
    </row>
    <row r="137" spans="1:9" x14ac:dyDescent="0.25">
      <c r="A137" s="1">
        <v>44946</v>
      </c>
      <c r="B137" t="s">
        <v>277</v>
      </c>
      <c r="C137" t="s">
        <v>51</v>
      </c>
      <c r="D137" t="s">
        <v>78</v>
      </c>
      <c r="E137" t="s">
        <v>128</v>
      </c>
      <c r="F137" t="s">
        <v>255</v>
      </c>
      <c r="G137" t="s">
        <v>276</v>
      </c>
      <c r="H137" s="31">
        <v>0.12394217666853485</v>
      </c>
      <c r="I13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RUTINAOmega 6 (g/100g)44946MLA002/2023</v>
      </c>
    </row>
    <row r="138" spans="1:9" x14ac:dyDescent="0.25">
      <c r="A138" s="1">
        <v>44946</v>
      </c>
      <c r="B138" t="s">
        <v>277</v>
      </c>
      <c r="C138" t="s">
        <v>51</v>
      </c>
      <c r="D138" t="s">
        <v>78</v>
      </c>
      <c r="E138" t="s">
        <v>283</v>
      </c>
      <c r="F138" t="s">
        <v>255</v>
      </c>
      <c r="G138" t="s">
        <v>276</v>
      </c>
      <c r="H138" s="31">
        <v>0.12394217666853485</v>
      </c>
      <c r="I13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0429-23MUESTRA DE RUTINAGrasa poliinsaturada (g/100g)44946MLA002/2023</v>
      </c>
    </row>
    <row r="139" spans="1:9" x14ac:dyDescent="0.25">
      <c r="A139" s="1">
        <v>44946</v>
      </c>
      <c r="B139" t="s">
        <v>277</v>
      </c>
      <c r="C139" t="s">
        <v>57</v>
      </c>
      <c r="D139" t="s">
        <v>78</v>
      </c>
      <c r="E139" t="s">
        <v>284</v>
      </c>
      <c r="F139" t="s">
        <v>255</v>
      </c>
      <c r="G139" t="s">
        <v>276</v>
      </c>
      <c r="H139" s="31">
        <v>0</v>
      </c>
      <c r="I13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0429-23DUPLICADOGrasa trans (mg/100g)44946MLA002/2023</v>
      </c>
    </row>
    <row r="140" spans="1:9" x14ac:dyDescent="0.25">
      <c r="A140" s="1">
        <v>44946</v>
      </c>
      <c r="B140" t="s">
        <v>277</v>
      </c>
      <c r="C140" t="s">
        <v>57</v>
      </c>
      <c r="D140" t="s">
        <v>78</v>
      </c>
      <c r="E140" t="s">
        <v>282</v>
      </c>
      <c r="F140" t="s">
        <v>255</v>
      </c>
      <c r="G140" t="s">
        <v>276</v>
      </c>
      <c r="H140" s="31">
        <v>0.25199523479886066</v>
      </c>
      <c r="I14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0429-23DUPLICADOGrasa monoinsaturada (g/100g)44946MLA002/2023</v>
      </c>
    </row>
    <row r="141" spans="1:9" x14ac:dyDescent="0.25">
      <c r="A141" s="1">
        <v>44946</v>
      </c>
      <c r="B141" t="s">
        <v>277</v>
      </c>
      <c r="C141" t="s">
        <v>57</v>
      </c>
      <c r="D141" t="s">
        <v>78</v>
      </c>
      <c r="E141" t="s">
        <v>124</v>
      </c>
      <c r="F141" t="s">
        <v>255</v>
      </c>
      <c r="G141" t="s">
        <v>276</v>
      </c>
      <c r="H141" s="31">
        <v>1.0010183214709192</v>
      </c>
      <c r="I14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0429-23DUPLICADOGrasa saturada (g/100g)44946MLA002/2023</v>
      </c>
    </row>
    <row r="142" spans="1:9" x14ac:dyDescent="0.25">
      <c r="A142" s="1">
        <v>44946</v>
      </c>
      <c r="B142" t="s">
        <v>277</v>
      </c>
      <c r="C142" t="s">
        <v>57</v>
      </c>
      <c r="D142" t="s">
        <v>78</v>
      </c>
      <c r="E142" t="s">
        <v>127</v>
      </c>
      <c r="F142" t="s">
        <v>255</v>
      </c>
      <c r="G142" t="s">
        <v>276</v>
      </c>
      <c r="H142" s="31">
        <v>0.24115891656807054</v>
      </c>
      <c r="I14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0429-23DUPLICADOOmega 9 (g/100g)44946MLA002/2023</v>
      </c>
    </row>
    <row r="143" spans="1:9" x14ac:dyDescent="0.25">
      <c r="A143" s="1">
        <v>44946</v>
      </c>
      <c r="B143" t="s">
        <v>277</v>
      </c>
      <c r="C143" t="s">
        <v>57</v>
      </c>
      <c r="D143" t="s">
        <v>78</v>
      </c>
      <c r="E143" t="s">
        <v>129</v>
      </c>
      <c r="F143" t="s">
        <v>255</v>
      </c>
      <c r="G143" t="s">
        <v>276</v>
      </c>
      <c r="H143" s="31">
        <v>0</v>
      </c>
      <c r="I14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0429-23DUPLICADOOmega 3 (g/100g)44946MLA002/2023</v>
      </c>
    </row>
    <row r="144" spans="1:9" x14ac:dyDescent="0.25">
      <c r="A144" s="1">
        <v>44946</v>
      </c>
      <c r="B144" t="s">
        <v>277</v>
      </c>
      <c r="C144" t="s">
        <v>57</v>
      </c>
      <c r="D144" t="s">
        <v>78</v>
      </c>
      <c r="E144" t="s">
        <v>128</v>
      </c>
      <c r="F144" t="s">
        <v>255</v>
      </c>
      <c r="G144" t="s">
        <v>276</v>
      </c>
      <c r="H144" s="31">
        <v>0.12349500541707586</v>
      </c>
      <c r="I14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0429-23DUPLICADOOmega 6 (g/100g)44946MLA002/2023</v>
      </c>
    </row>
    <row r="145" spans="1:9" x14ac:dyDescent="0.25">
      <c r="A145" s="1">
        <v>44946</v>
      </c>
      <c r="B145" t="s">
        <v>277</v>
      </c>
      <c r="C145" t="s">
        <v>57</v>
      </c>
      <c r="D145" t="s">
        <v>78</v>
      </c>
      <c r="E145" t="s">
        <v>283</v>
      </c>
      <c r="F145" t="s">
        <v>255</v>
      </c>
      <c r="G145" t="s">
        <v>276</v>
      </c>
      <c r="H145" s="31">
        <v>0.12349500541707586</v>
      </c>
      <c r="I14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0429-23DUPLICADOGrasa poliinsaturada (g/100g)44946MLA002/2023</v>
      </c>
    </row>
    <row r="146" spans="1:9" x14ac:dyDescent="0.25">
      <c r="A146" s="1">
        <v>44946</v>
      </c>
      <c r="B146" t="s">
        <v>278</v>
      </c>
      <c r="C146" t="s">
        <v>51</v>
      </c>
      <c r="D146" t="s">
        <v>67</v>
      </c>
      <c r="E146" t="s">
        <v>131</v>
      </c>
      <c r="F146" t="s">
        <v>255</v>
      </c>
      <c r="G146" t="s">
        <v>276</v>
      </c>
      <c r="H146" s="31">
        <v>18.72822266333457</v>
      </c>
      <c r="I14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RUTINAGrasa Total (g/100g)44946MLA002/2023</v>
      </c>
    </row>
    <row r="147" spans="1:9" x14ac:dyDescent="0.25">
      <c r="A147" s="1">
        <v>44946</v>
      </c>
      <c r="B147" t="s">
        <v>278</v>
      </c>
      <c r="C147" t="s">
        <v>51</v>
      </c>
      <c r="D147" t="s">
        <v>67</v>
      </c>
      <c r="E147" t="s">
        <v>283</v>
      </c>
      <c r="F147" t="s">
        <v>255</v>
      </c>
      <c r="G147" t="s">
        <v>276</v>
      </c>
      <c r="H147" s="31">
        <v>2.1302222010207537</v>
      </c>
      <c r="I14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RUTINAGrasa poliinsaturada (g/100g)44946MLA002/2023</v>
      </c>
    </row>
    <row r="148" spans="1:9" x14ac:dyDescent="0.25">
      <c r="A148" s="1">
        <v>44946</v>
      </c>
      <c r="B148" t="s">
        <v>278</v>
      </c>
      <c r="C148" t="s">
        <v>51</v>
      </c>
      <c r="D148" t="s">
        <v>67</v>
      </c>
      <c r="E148" t="s">
        <v>128</v>
      </c>
      <c r="F148" t="s">
        <v>255</v>
      </c>
      <c r="G148" t="s">
        <v>276</v>
      </c>
      <c r="H148" s="31">
        <v>1.9784806463110598</v>
      </c>
      <c r="I14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RUTINAOmega 6 (g/100g)44946MLA002/2023</v>
      </c>
    </row>
    <row r="149" spans="1:9" x14ac:dyDescent="0.25">
      <c r="A149" s="1">
        <v>44946</v>
      </c>
      <c r="B149" t="s">
        <v>278</v>
      </c>
      <c r="C149" t="s">
        <v>51</v>
      </c>
      <c r="D149" t="s">
        <v>67</v>
      </c>
      <c r="E149" t="s">
        <v>129</v>
      </c>
      <c r="F149" t="s">
        <v>255</v>
      </c>
      <c r="G149" t="s">
        <v>276</v>
      </c>
      <c r="H149" s="31">
        <v>0.14789288856186711</v>
      </c>
      <c r="I14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RUTINAOmega 3 (g/100g)44946MLA002/2023</v>
      </c>
    </row>
    <row r="150" spans="1:9" x14ac:dyDescent="0.25">
      <c r="A150" s="1">
        <v>44946</v>
      </c>
      <c r="B150" t="s">
        <v>278</v>
      </c>
      <c r="C150" t="s">
        <v>51</v>
      </c>
      <c r="D150" t="s">
        <v>67</v>
      </c>
      <c r="E150" t="s">
        <v>127</v>
      </c>
      <c r="F150" t="s">
        <v>255</v>
      </c>
      <c r="G150" t="s">
        <v>276</v>
      </c>
      <c r="H150" s="31">
        <v>14.920465828847089</v>
      </c>
      <c r="I15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RUTINAOmega 9 (g/100g)44946MLA002/2023</v>
      </c>
    </row>
    <row r="151" spans="1:9" x14ac:dyDescent="0.25">
      <c r="A151" s="1">
        <v>44946</v>
      </c>
      <c r="B151" t="s">
        <v>278</v>
      </c>
      <c r="C151" t="s">
        <v>51</v>
      </c>
      <c r="D151" t="s">
        <v>67</v>
      </c>
      <c r="E151" t="s">
        <v>124</v>
      </c>
      <c r="F151" t="s">
        <v>255</v>
      </c>
      <c r="G151" t="s">
        <v>276</v>
      </c>
      <c r="H151" s="31">
        <v>1.6512186989899809</v>
      </c>
      <c r="I15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RUTINAGrasa saturada (g/100g)44946MLA002/2023</v>
      </c>
    </row>
    <row r="152" spans="1:9" x14ac:dyDescent="0.25">
      <c r="A152" s="1">
        <v>44946</v>
      </c>
      <c r="B152" t="s">
        <v>278</v>
      </c>
      <c r="C152" t="s">
        <v>51</v>
      </c>
      <c r="D152" t="s">
        <v>67</v>
      </c>
      <c r="E152" t="s">
        <v>282</v>
      </c>
      <c r="F152" t="s">
        <v>255</v>
      </c>
      <c r="G152" t="s">
        <v>276</v>
      </c>
      <c r="H152" s="31">
        <v>14.94678176332383</v>
      </c>
      <c r="I15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RUTINAGrasa monoinsaturada (g/100g)44946MLA002/2023</v>
      </c>
    </row>
    <row r="153" spans="1:9" x14ac:dyDescent="0.25">
      <c r="A153" s="1">
        <v>44946</v>
      </c>
      <c r="B153" t="s">
        <v>278</v>
      </c>
      <c r="C153" t="s">
        <v>51</v>
      </c>
      <c r="D153" t="s">
        <v>67</v>
      </c>
      <c r="E153" t="s">
        <v>284</v>
      </c>
      <c r="F153" t="s">
        <v>255</v>
      </c>
      <c r="G153" t="s">
        <v>276</v>
      </c>
      <c r="H153" s="31">
        <v>9.5388333749962122</v>
      </c>
      <c r="I15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0430-23MUESTRA DE RUTINAGrasa trans (mg/100g)44946MLA002/2023</v>
      </c>
    </row>
    <row r="154" spans="1:9" x14ac:dyDescent="0.25">
      <c r="A154" s="1">
        <v>44946</v>
      </c>
      <c r="B154" t="s">
        <v>279</v>
      </c>
      <c r="C154" t="s">
        <v>51</v>
      </c>
      <c r="D154" t="s">
        <v>72</v>
      </c>
      <c r="E154" t="s">
        <v>131</v>
      </c>
      <c r="F154" t="s">
        <v>255</v>
      </c>
      <c r="G154" t="s">
        <v>276</v>
      </c>
      <c r="H154" s="31">
        <v>10.4938918412631</v>
      </c>
      <c r="I15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RUTINAGrasa Total (g/100g)44946MLA002/2023</v>
      </c>
    </row>
    <row r="155" spans="1:9" x14ac:dyDescent="0.25">
      <c r="A155" s="1">
        <v>44946</v>
      </c>
      <c r="B155" t="s">
        <v>279</v>
      </c>
      <c r="C155" t="s">
        <v>51</v>
      </c>
      <c r="D155" t="s">
        <v>72</v>
      </c>
      <c r="E155" t="s">
        <v>283</v>
      </c>
      <c r="F155" t="s">
        <v>255</v>
      </c>
      <c r="G155" t="s">
        <v>276</v>
      </c>
      <c r="H155" s="31">
        <v>2.2765577210361445</v>
      </c>
      <c r="I15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RUTINAGrasa poliinsaturada (g/100g)44946MLA002/2023</v>
      </c>
    </row>
    <row r="156" spans="1:9" x14ac:dyDescent="0.25">
      <c r="A156" s="1">
        <v>44946</v>
      </c>
      <c r="B156" t="s">
        <v>279</v>
      </c>
      <c r="C156" t="s">
        <v>51</v>
      </c>
      <c r="D156" t="s">
        <v>72</v>
      </c>
      <c r="E156" t="s">
        <v>128</v>
      </c>
      <c r="F156" t="s">
        <v>255</v>
      </c>
      <c r="G156" t="s">
        <v>276</v>
      </c>
      <c r="H156" s="31">
        <v>2.1347721051428339</v>
      </c>
      <c r="I15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RUTINAOmega 6 (g/100g)44946MLA002/2023</v>
      </c>
    </row>
    <row r="157" spans="1:9" x14ac:dyDescent="0.25">
      <c r="A157" s="1">
        <v>44946</v>
      </c>
      <c r="B157" t="s">
        <v>279</v>
      </c>
      <c r="C157" t="s">
        <v>51</v>
      </c>
      <c r="D157" t="s">
        <v>72</v>
      </c>
      <c r="E157" t="s">
        <v>129</v>
      </c>
      <c r="F157" t="s">
        <v>255</v>
      </c>
      <c r="G157" t="s">
        <v>276</v>
      </c>
      <c r="H157" s="31">
        <v>0.13739418135136403</v>
      </c>
      <c r="I15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RUTINAOmega 3 (g/100g)44946MLA002/2023</v>
      </c>
    </row>
    <row r="158" spans="1:9" x14ac:dyDescent="0.25">
      <c r="A158" s="1">
        <v>44946</v>
      </c>
      <c r="B158" t="s">
        <v>279</v>
      </c>
      <c r="C158" t="s">
        <v>51</v>
      </c>
      <c r="D158" t="s">
        <v>72</v>
      </c>
      <c r="E158" t="s">
        <v>127</v>
      </c>
      <c r="F158" t="s">
        <v>255</v>
      </c>
      <c r="G158" t="s">
        <v>276</v>
      </c>
      <c r="H158" s="31">
        <v>4.1970356054935136</v>
      </c>
      <c r="I15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RUTINAOmega 9 (g/100g)44946MLA002/2023</v>
      </c>
    </row>
    <row r="159" spans="1:9" x14ac:dyDescent="0.25">
      <c r="A159" s="1">
        <v>44946</v>
      </c>
      <c r="B159" t="s">
        <v>279</v>
      </c>
      <c r="C159" t="s">
        <v>51</v>
      </c>
      <c r="D159" t="s">
        <v>72</v>
      </c>
      <c r="E159" t="s">
        <v>124</v>
      </c>
      <c r="F159" t="s">
        <v>255</v>
      </c>
      <c r="G159" t="s">
        <v>276</v>
      </c>
      <c r="H159" s="31">
        <v>3.4101204453034821</v>
      </c>
      <c r="I15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RUTINAGrasa saturada (g/100g)44946MLA002/2023</v>
      </c>
    </row>
    <row r="160" spans="1:9" x14ac:dyDescent="0.25">
      <c r="A160" s="1">
        <v>44946</v>
      </c>
      <c r="B160" t="s">
        <v>279</v>
      </c>
      <c r="C160" t="s">
        <v>51</v>
      </c>
      <c r="D160" t="s">
        <v>72</v>
      </c>
      <c r="E160" t="s">
        <v>282</v>
      </c>
      <c r="F160" t="s">
        <v>255</v>
      </c>
      <c r="G160" t="s">
        <v>276</v>
      </c>
      <c r="H160" s="31">
        <v>4.8072136749234735</v>
      </c>
      <c r="I16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RUTINAGrasa monoinsaturada (g/100g)44946MLA002/2023</v>
      </c>
    </row>
    <row r="161" spans="1:9" x14ac:dyDescent="0.25">
      <c r="A161" s="1">
        <v>44946</v>
      </c>
      <c r="B161" t="s">
        <v>279</v>
      </c>
      <c r="C161" t="s">
        <v>51</v>
      </c>
      <c r="D161" t="s">
        <v>72</v>
      </c>
      <c r="E161" t="s">
        <v>284</v>
      </c>
      <c r="F161" t="s">
        <v>255</v>
      </c>
      <c r="G161" t="s">
        <v>276</v>
      </c>
      <c r="H161" s="31">
        <v>14.987324629991718</v>
      </c>
      <c r="I16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0490-23MUESTRA DE RUTINAGrasa trans (mg/100g)44946MLA002/2023</v>
      </c>
    </row>
    <row r="162" spans="1:9" x14ac:dyDescent="0.25">
      <c r="A162" s="1">
        <v>44946</v>
      </c>
      <c r="B162" t="s">
        <v>280</v>
      </c>
      <c r="C162" t="s">
        <v>51</v>
      </c>
      <c r="D162" t="s">
        <v>72</v>
      </c>
      <c r="E162" t="s">
        <v>131</v>
      </c>
      <c r="F162" t="s">
        <v>255</v>
      </c>
      <c r="G162" t="s">
        <v>276</v>
      </c>
      <c r="H162" s="31">
        <v>9.3200639755878711</v>
      </c>
      <c r="I16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RUTINAGrasa Total (g/100g)44946MLA002/2023</v>
      </c>
    </row>
    <row r="163" spans="1:9" x14ac:dyDescent="0.25">
      <c r="A163" s="1">
        <v>44946</v>
      </c>
      <c r="B163" t="s">
        <v>280</v>
      </c>
      <c r="C163" t="s">
        <v>51</v>
      </c>
      <c r="D163" t="s">
        <v>72</v>
      </c>
      <c r="E163" t="s">
        <v>283</v>
      </c>
      <c r="F163" t="s">
        <v>255</v>
      </c>
      <c r="G163" t="s">
        <v>276</v>
      </c>
      <c r="H163" s="31">
        <v>1.7729704778495345</v>
      </c>
      <c r="I16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RUTINAGrasa poliinsaturada (g/100g)44946MLA002/2023</v>
      </c>
    </row>
    <row r="164" spans="1:9" x14ac:dyDescent="0.25">
      <c r="A164" s="1">
        <v>44946</v>
      </c>
      <c r="B164" t="s">
        <v>280</v>
      </c>
      <c r="C164" t="s">
        <v>51</v>
      </c>
      <c r="D164" t="s">
        <v>72</v>
      </c>
      <c r="E164" t="s">
        <v>128</v>
      </c>
      <c r="F164" t="s">
        <v>255</v>
      </c>
      <c r="G164" t="s">
        <v>276</v>
      </c>
      <c r="H164" s="31">
        <v>1.6768015082929357</v>
      </c>
      <c r="I16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RUTINAOmega 6 (g/100g)44946MLA002/2023</v>
      </c>
    </row>
    <row r="165" spans="1:9" x14ac:dyDescent="0.25">
      <c r="A165" s="1">
        <v>44946</v>
      </c>
      <c r="B165" t="s">
        <v>280</v>
      </c>
      <c r="C165" t="s">
        <v>51</v>
      </c>
      <c r="D165" t="s">
        <v>72</v>
      </c>
      <c r="E165" t="s">
        <v>129</v>
      </c>
      <c r="F165" t="s">
        <v>255</v>
      </c>
      <c r="G165" t="s">
        <v>276</v>
      </c>
      <c r="H165" s="31">
        <v>9.159785895988018E-2</v>
      </c>
      <c r="I16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RUTINAOmega 3 (g/100g)44946MLA002/2023</v>
      </c>
    </row>
    <row r="166" spans="1:9" x14ac:dyDescent="0.25">
      <c r="A166" s="1">
        <v>44946</v>
      </c>
      <c r="B166" t="s">
        <v>280</v>
      </c>
      <c r="C166" t="s">
        <v>51</v>
      </c>
      <c r="D166" t="s">
        <v>72</v>
      </c>
      <c r="E166" t="s">
        <v>127</v>
      </c>
      <c r="F166" t="s">
        <v>255</v>
      </c>
      <c r="G166" t="s">
        <v>276</v>
      </c>
      <c r="H166" s="31">
        <v>3.909037071147349</v>
      </c>
      <c r="I16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RUTINAOmega 9 (g/100g)44946MLA002/2023</v>
      </c>
    </row>
    <row r="167" spans="1:9" x14ac:dyDescent="0.25">
      <c r="A167" s="1">
        <v>44946</v>
      </c>
      <c r="B167" t="s">
        <v>280</v>
      </c>
      <c r="C167" t="s">
        <v>51</v>
      </c>
      <c r="D167" t="s">
        <v>72</v>
      </c>
      <c r="E167" t="s">
        <v>124</v>
      </c>
      <c r="F167" t="s">
        <v>255</v>
      </c>
      <c r="G167" t="s">
        <v>276</v>
      </c>
      <c r="H167" s="31">
        <v>3.1830168487265063</v>
      </c>
      <c r="I16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RUTINAGrasa saturada (g/100g)44946MLA002/2023</v>
      </c>
    </row>
    <row r="168" spans="1:9" x14ac:dyDescent="0.25">
      <c r="A168" s="1">
        <v>44946</v>
      </c>
      <c r="B168" t="s">
        <v>280</v>
      </c>
      <c r="C168" t="s">
        <v>51</v>
      </c>
      <c r="D168" t="s">
        <v>72</v>
      </c>
      <c r="E168" t="s">
        <v>282</v>
      </c>
      <c r="F168" t="s">
        <v>255</v>
      </c>
      <c r="G168" t="s">
        <v>276</v>
      </c>
      <c r="H168" s="31">
        <v>4.3640766490118299</v>
      </c>
      <c r="I16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RUTINAGrasa monoinsaturada (g/100g)44946MLA002/2023</v>
      </c>
    </row>
    <row r="169" spans="1:9" x14ac:dyDescent="0.25">
      <c r="A169" s="1">
        <v>44946</v>
      </c>
      <c r="B169" t="s">
        <v>280</v>
      </c>
      <c r="C169" t="s">
        <v>51</v>
      </c>
      <c r="D169" t="s">
        <v>72</v>
      </c>
      <c r="E169" t="s">
        <v>284</v>
      </c>
      <c r="F169" t="s">
        <v>255</v>
      </c>
      <c r="G169" t="s">
        <v>276</v>
      </c>
      <c r="H169" s="31">
        <v>11.338646122881453</v>
      </c>
      <c r="I16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0491-23MUESTRA DE RUTINAGrasa trans (mg/100g)44946MLA002/2023</v>
      </c>
    </row>
    <row r="170" spans="1:9" x14ac:dyDescent="0.25">
      <c r="A170" s="1">
        <v>44946</v>
      </c>
      <c r="B170" t="s">
        <v>281</v>
      </c>
      <c r="C170" t="s">
        <v>51</v>
      </c>
      <c r="D170" t="s">
        <v>72</v>
      </c>
      <c r="E170" t="s">
        <v>131</v>
      </c>
      <c r="F170" t="s">
        <v>255</v>
      </c>
      <c r="G170" t="s">
        <v>276</v>
      </c>
      <c r="H170" s="31">
        <v>6.8031010626136785</v>
      </c>
      <c r="I17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RUTINAGrasa Total (g/100g)44946MLA002/2023</v>
      </c>
    </row>
    <row r="171" spans="1:9" x14ac:dyDescent="0.25">
      <c r="A171" s="1">
        <v>44946</v>
      </c>
      <c r="B171" t="s">
        <v>281</v>
      </c>
      <c r="C171" t="s">
        <v>51</v>
      </c>
      <c r="D171" t="s">
        <v>72</v>
      </c>
      <c r="E171" t="s">
        <v>283</v>
      </c>
      <c r="F171" t="s">
        <v>255</v>
      </c>
      <c r="G171" t="s">
        <v>276</v>
      </c>
      <c r="H171" s="31">
        <v>1.3374379294746199</v>
      </c>
      <c r="I17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RUTINAGrasa poliinsaturada (g/100g)44946MLA002/2023</v>
      </c>
    </row>
    <row r="172" spans="1:9" x14ac:dyDescent="0.25">
      <c r="A172" s="1">
        <v>44946</v>
      </c>
      <c r="B172" t="s">
        <v>281</v>
      </c>
      <c r="C172" t="s">
        <v>51</v>
      </c>
      <c r="D172" t="s">
        <v>72</v>
      </c>
      <c r="E172" t="s">
        <v>128</v>
      </c>
      <c r="F172" t="s">
        <v>255</v>
      </c>
      <c r="G172" t="s">
        <v>276</v>
      </c>
      <c r="H172" s="31">
        <v>1.262377041430325</v>
      </c>
      <c r="I17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RUTINAOmega 6 (g/100g)44946MLA002/2023</v>
      </c>
    </row>
    <row r="173" spans="1:9" x14ac:dyDescent="0.25">
      <c r="A173" s="1">
        <v>44946</v>
      </c>
      <c r="B173" t="s">
        <v>281</v>
      </c>
      <c r="C173" t="s">
        <v>51</v>
      </c>
      <c r="D173" t="s">
        <v>72</v>
      </c>
      <c r="E173" t="s">
        <v>129</v>
      </c>
      <c r="F173" t="s">
        <v>255</v>
      </c>
      <c r="G173" t="s">
        <v>276</v>
      </c>
      <c r="H173" s="31">
        <v>7.2759460425560363E-2</v>
      </c>
      <c r="I17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RUTINAOmega 3 (g/100g)44946MLA002/2023</v>
      </c>
    </row>
    <row r="174" spans="1:9" x14ac:dyDescent="0.25">
      <c r="A174" s="1">
        <v>44946</v>
      </c>
      <c r="B174" t="s">
        <v>281</v>
      </c>
      <c r="C174" t="s">
        <v>51</v>
      </c>
      <c r="D174" t="s">
        <v>72</v>
      </c>
      <c r="E174" t="s">
        <v>127</v>
      </c>
      <c r="F174" t="s">
        <v>255</v>
      </c>
      <c r="G174" t="s">
        <v>276</v>
      </c>
      <c r="H174" s="31">
        <v>2.7734768806181487</v>
      </c>
      <c r="I17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RUTINAOmega 9 (g/100g)44946MLA002/2023</v>
      </c>
    </row>
    <row r="175" spans="1:9" x14ac:dyDescent="0.25">
      <c r="A175" s="1">
        <v>44946</v>
      </c>
      <c r="B175" t="s">
        <v>281</v>
      </c>
      <c r="C175" t="s">
        <v>51</v>
      </c>
      <c r="D175" t="s">
        <v>72</v>
      </c>
      <c r="E175" t="s">
        <v>124</v>
      </c>
      <c r="F175" t="s">
        <v>255</v>
      </c>
      <c r="G175" t="s">
        <v>276</v>
      </c>
      <c r="H175" s="31">
        <v>2.2562208411302396</v>
      </c>
      <c r="I17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RUTINAGrasa saturada (g/100g)44946MLA002/2023</v>
      </c>
    </row>
    <row r="176" spans="1:9" x14ac:dyDescent="0.25">
      <c r="A176" s="1">
        <v>44946</v>
      </c>
      <c r="B176" t="s">
        <v>281</v>
      </c>
      <c r="C176" t="s">
        <v>51</v>
      </c>
      <c r="D176" t="s">
        <v>72</v>
      </c>
      <c r="E176" t="s">
        <v>282</v>
      </c>
      <c r="F176" t="s">
        <v>255</v>
      </c>
      <c r="G176" t="s">
        <v>276</v>
      </c>
      <c r="H176" s="31">
        <v>3.2094422920088199</v>
      </c>
      <c r="I17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RUTINAGrasa monoinsaturada (g/100g)44946MLA002/2023</v>
      </c>
    </row>
    <row r="177" spans="1:9" x14ac:dyDescent="0.25">
      <c r="A177" s="1">
        <v>44946</v>
      </c>
      <c r="B177" t="s">
        <v>281</v>
      </c>
      <c r="C177" t="s">
        <v>51</v>
      </c>
      <c r="D177" t="s">
        <v>72</v>
      </c>
      <c r="E177" t="s">
        <v>284</v>
      </c>
      <c r="F177" t="s">
        <v>255</v>
      </c>
      <c r="G177" t="s">
        <v>276</v>
      </c>
      <c r="H177" s="31">
        <v>6.5199100785485307</v>
      </c>
      <c r="I17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0492-23MUESTRA DE RUTINAGrasa trans (mg/100g)44946MLA002/2023</v>
      </c>
    </row>
    <row r="178" spans="1:9" x14ac:dyDescent="0.25">
      <c r="A178" s="1">
        <v>44946</v>
      </c>
      <c r="B178" t="s">
        <v>287</v>
      </c>
      <c r="C178" t="s">
        <v>51</v>
      </c>
      <c r="D178" t="s">
        <v>72</v>
      </c>
      <c r="E178" t="s">
        <v>131</v>
      </c>
      <c r="F178" t="s">
        <v>255</v>
      </c>
      <c r="G178" t="s">
        <v>276</v>
      </c>
      <c r="H178" s="31">
        <v>6.9798741775102853</v>
      </c>
      <c r="I17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RUTINAGrasa Total (g/100g)44946MLA002/2023</v>
      </c>
    </row>
    <row r="179" spans="1:9" x14ac:dyDescent="0.25">
      <c r="A179" s="1">
        <v>44946</v>
      </c>
      <c r="B179" t="s">
        <v>287</v>
      </c>
      <c r="C179" t="s">
        <v>51</v>
      </c>
      <c r="D179" t="s">
        <v>72</v>
      </c>
      <c r="E179" t="s">
        <v>283</v>
      </c>
      <c r="F179" t="s">
        <v>255</v>
      </c>
      <c r="G179" t="s">
        <v>276</v>
      </c>
      <c r="H179" s="31">
        <v>1.5680763732650003</v>
      </c>
      <c r="I17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RUTINAGrasa poliinsaturada (g/100g)44946MLA002/2023</v>
      </c>
    </row>
    <row r="180" spans="1:9" x14ac:dyDescent="0.25">
      <c r="A180" s="1">
        <v>44946</v>
      </c>
      <c r="B180" t="s">
        <v>287</v>
      </c>
      <c r="C180" t="s">
        <v>51</v>
      </c>
      <c r="D180" t="s">
        <v>72</v>
      </c>
      <c r="E180" t="s">
        <v>128</v>
      </c>
      <c r="F180" t="s">
        <v>255</v>
      </c>
      <c r="G180" t="s">
        <v>276</v>
      </c>
      <c r="H180" s="31">
        <v>1.4616858715955279</v>
      </c>
      <c r="I18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RUTINAOmega 6 (g/100g)44946MLA002/2023</v>
      </c>
    </row>
    <row r="181" spans="1:9" x14ac:dyDescent="0.25">
      <c r="A181" s="1">
        <v>44946</v>
      </c>
      <c r="B181" t="s">
        <v>287</v>
      </c>
      <c r="C181" t="s">
        <v>51</v>
      </c>
      <c r="D181" t="s">
        <v>72</v>
      </c>
      <c r="E181" t="s">
        <v>129</v>
      </c>
      <c r="F181" t="s">
        <v>255</v>
      </c>
      <c r="G181" t="s">
        <v>276</v>
      </c>
      <c r="H181" s="31">
        <v>0.10290113970411645</v>
      </c>
      <c r="I18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RUTINAOmega 3 (g/100g)44946MLA002/2023</v>
      </c>
    </row>
    <row r="182" spans="1:9" x14ac:dyDescent="0.25">
      <c r="A182" s="1">
        <v>44946</v>
      </c>
      <c r="B182" t="s">
        <v>287</v>
      </c>
      <c r="C182" t="s">
        <v>51</v>
      </c>
      <c r="D182" t="s">
        <v>72</v>
      </c>
      <c r="E182" t="s">
        <v>127</v>
      </c>
      <c r="F182" t="s">
        <v>255</v>
      </c>
      <c r="G182" t="s">
        <v>276</v>
      </c>
      <c r="H182" s="31">
        <v>2.6544079823133382</v>
      </c>
      <c r="I18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RUTINAOmega 9 (g/100g)44946MLA002/2023</v>
      </c>
    </row>
    <row r="183" spans="1:9" x14ac:dyDescent="0.25">
      <c r="A183" s="1">
        <v>44946</v>
      </c>
      <c r="B183" t="s">
        <v>287</v>
      </c>
      <c r="C183" t="s">
        <v>51</v>
      </c>
      <c r="D183" t="s">
        <v>72</v>
      </c>
      <c r="E183" t="s">
        <v>124</v>
      </c>
      <c r="F183" t="s">
        <v>255</v>
      </c>
      <c r="G183" t="s">
        <v>276</v>
      </c>
      <c r="H183" s="31">
        <v>2.4070857313826592</v>
      </c>
      <c r="I18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RUTINAGrasa saturada (g/100g)44946MLA002/2023</v>
      </c>
    </row>
    <row r="184" spans="1:9" x14ac:dyDescent="0.25">
      <c r="A184" s="1">
        <v>44946</v>
      </c>
      <c r="B184" t="s">
        <v>287</v>
      </c>
      <c r="C184" t="s">
        <v>51</v>
      </c>
      <c r="D184" t="s">
        <v>72</v>
      </c>
      <c r="E184" t="s">
        <v>282</v>
      </c>
      <c r="F184" t="s">
        <v>255</v>
      </c>
      <c r="G184" t="s">
        <v>276</v>
      </c>
      <c r="H184" s="31">
        <v>3.0047120728626253</v>
      </c>
      <c r="I18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RUTINAGrasa monoinsaturada (g/100g)44946MLA002/2023</v>
      </c>
    </row>
    <row r="185" spans="1:9" x14ac:dyDescent="0.25">
      <c r="A185" s="1">
        <v>44946</v>
      </c>
      <c r="B185" t="s">
        <v>287</v>
      </c>
      <c r="C185" t="s">
        <v>51</v>
      </c>
      <c r="D185" t="s">
        <v>72</v>
      </c>
      <c r="E185" t="s">
        <v>284</v>
      </c>
      <c r="F185" t="s">
        <v>255</v>
      </c>
      <c r="G185" t="s">
        <v>276</v>
      </c>
      <c r="H185" s="31">
        <v>8.016914301635973</v>
      </c>
      <c r="I18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0493-23MUESTRA DE RUTINAGrasa trans (mg/100g)44946MLA002/2023</v>
      </c>
    </row>
    <row r="186" spans="1:9" x14ac:dyDescent="0.25">
      <c r="A186" s="1">
        <v>44946</v>
      </c>
      <c r="B186" t="s">
        <v>288</v>
      </c>
      <c r="C186" t="s">
        <v>51</v>
      </c>
      <c r="D186" t="s">
        <v>72</v>
      </c>
      <c r="E186" t="s">
        <v>131</v>
      </c>
      <c r="F186" t="s">
        <v>255</v>
      </c>
      <c r="G186" t="s">
        <v>276</v>
      </c>
      <c r="H186" s="31">
        <v>10.556705995565219</v>
      </c>
      <c r="I18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RUTINAGrasa Total (g/100g)44946MLA002/2023</v>
      </c>
    </row>
    <row r="187" spans="1:9" x14ac:dyDescent="0.25">
      <c r="A187" s="1">
        <v>44946</v>
      </c>
      <c r="B187" t="s">
        <v>288</v>
      </c>
      <c r="C187" t="s">
        <v>51</v>
      </c>
      <c r="D187" t="s">
        <v>72</v>
      </c>
      <c r="E187" t="s">
        <v>283</v>
      </c>
      <c r="F187" t="s">
        <v>255</v>
      </c>
      <c r="G187" t="s">
        <v>276</v>
      </c>
      <c r="H187" s="31">
        <v>1.9710196880066224</v>
      </c>
      <c r="I18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RUTINAGrasa poliinsaturada (g/100g)44946MLA002/2023</v>
      </c>
    </row>
    <row r="188" spans="1:9" x14ac:dyDescent="0.25">
      <c r="A188" s="1">
        <v>44946</v>
      </c>
      <c r="B188" t="s">
        <v>288</v>
      </c>
      <c r="C188" t="s">
        <v>51</v>
      </c>
      <c r="D188" t="s">
        <v>72</v>
      </c>
      <c r="E188" t="s">
        <v>128</v>
      </c>
      <c r="F188" t="s">
        <v>255</v>
      </c>
      <c r="G188" t="s">
        <v>276</v>
      </c>
      <c r="H188" s="31">
        <v>1.8591981855683004</v>
      </c>
      <c r="I18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RUTINAOmega 6 (g/100g)44946MLA002/2023</v>
      </c>
    </row>
    <row r="189" spans="1:9" x14ac:dyDescent="0.25">
      <c r="A189" s="1">
        <v>44946</v>
      </c>
      <c r="B189" t="s">
        <v>288</v>
      </c>
      <c r="C189" t="s">
        <v>51</v>
      </c>
      <c r="D189" t="s">
        <v>72</v>
      </c>
      <c r="E189" t="s">
        <v>129</v>
      </c>
      <c r="F189" t="s">
        <v>255</v>
      </c>
      <c r="G189" t="s">
        <v>276</v>
      </c>
      <c r="H189" s="31">
        <v>0.10743484024940819</v>
      </c>
      <c r="I18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RUTINAOmega 3 (g/100g)44946MLA002/2023</v>
      </c>
    </row>
    <row r="190" spans="1:9" x14ac:dyDescent="0.25">
      <c r="A190" s="1">
        <v>44946</v>
      </c>
      <c r="B190" t="s">
        <v>288</v>
      </c>
      <c r="C190" t="s">
        <v>51</v>
      </c>
      <c r="D190" t="s">
        <v>72</v>
      </c>
      <c r="E190" t="s">
        <v>127</v>
      </c>
      <c r="F190" t="s">
        <v>255</v>
      </c>
      <c r="G190" t="s">
        <v>276</v>
      </c>
      <c r="H190" s="31">
        <v>4.5725276644670689</v>
      </c>
      <c r="I19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RUTINAOmega 9 (g/100g)44946MLA002/2023</v>
      </c>
    </row>
    <row r="191" spans="1:9" x14ac:dyDescent="0.25">
      <c r="A191" s="1">
        <v>44946</v>
      </c>
      <c r="B191" t="s">
        <v>288</v>
      </c>
      <c r="C191" t="s">
        <v>51</v>
      </c>
      <c r="D191" t="s">
        <v>72</v>
      </c>
      <c r="E191" t="s">
        <v>124</v>
      </c>
      <c r="F191" t="s">
        <v>255</v>
      </c>
      <c r="G191" t="s">
        <v>276</v>
      </c>
      <c r="H191" s="31">
        <v>3.4364301698986912</v>
      </c>
      <c r="I19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RUTINAGrasa saturada (g/100g)44946MLA002/2023</v>
      </c>
    </row>
    <row r="192" spans="1:9" x14ac:dyDescent="0.25">
      <c r="A192" s="1">
        <v>44946</v>
      </c>
      <c r="B192" t="s">
        <v>288</v>
      </c>
      <c r="C192" t="s">
        <v>51</v>
      </c>
      <c r="D192" t="s">
        <v>72</v>
      </c>
      <c r="E192" t="s">
        <v>282</v>
      </c>
      <c r="F192" t="s">
        <v>255</v>
      </c>
      <c r="G192" t="s">
        <v>276</v>
      </c>
      <c r="H192" s="31">
        <v>5.1492561376599042</v>
      </c>
      <c r="I19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RUTINAGrasa monoinsaturada (g/100g)44946MLA002/2023</v>
      </c>
    </row>
    <row r="193" spans="1:9" x14ac:dyDescent="0.25">
      <c r="A193" s="1">
        <v>44946</v>
      </c>
      <c r="B193" t="s">
        <v>288</v>
      </c>
      <c r="C193" t="s">
        <v>51</v>
      </c>
      <c r="D193" t="s">
        <v>72</v>
      </c>
      <c r="E193" t="s">
        <v>284</v>
      </c>
      <c r="F193" t="s">
        <v>255</v>
      </c>
      <c r="G193" t="s">
        <v>276</v>
      </c>
      <c r="H193" s="31">
        <v>15.358883193497963</v>
      </c>
      <c r="I19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0494-23MUESTRA DE RUTINAGrasa trans (mg/100g)44946MLA002/2023</v>
      </c>
    </row>
    <row r="194" spans="1:9" x14ac:dyDescent="0.25">
      <c r="A194" s="1">
        <v>44946</v>
      </c>
      <c r="B194" t="s">
        <v>289</v>
      </c>
      <c r="C194" t="s">
        <v>51</v>
      </c>
      <c r="D194" t="s">
        <v>72</v>
      </c>
      <c r="E194" t="s">
        <v>131</v>
      </c>
      <c r="F194" t="s">
        <v>255</v>
      </c>
      <c r="G194" t="s">
        <v>276</v>
      </c>
      <c r="H194" s="31">
        <v>5.9378398322677217</v>
      </c>
      <c r="I19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RUTINAGrasa Total (g/100g)44946MLA002/2023</v>
      </c>
    </row>
    <row r="195" spans="1:9" x14ac:dyDescent="0.25">
      <c r="A195" s="1">
        <v>44946</v>
      </c>
      <c r="B195" t="s">
        <v>289</v>
      </c>
      <c r="C195" t="s">
        <v>51</v>
      </c>
      <c r="D195" t="s">
        <v>72</v>
      </c>
      <c r="E195" t="s">
        <v>283</v>
      </c>
      <c r="F195" t="s">
        <v>255</v>
      </c>
      <c r="G195" t="s">
        <v>276</v>
      </c>
      <c r="H195" s="31">
        <v>1.1541950179913285</v>
      </c>
      <c r="I19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RUTINAGrasa poliinsaturada (g/100g)44946MLA002/2023</v>
      </c>
    </row>
    <row r="196" spans="1:9" x14ac:dyDescent="0.25">
      <c r="A196" s="1">
        <v>44946</v>
      </c>
      <c r="B196" t="s">
        <v>289</v>
      </c>
      <c r="C196" t="s">
        <v>51</v>
      </c>
      <c r="D196" t="s">
        <v>72</v>
      </c>
      <c r="E196" t="s">
        <v>128</v>
      </c>
      <c r="F196" t="s">
        <v>255</v>
      </c>
      <c r="G196" t="s">
        <v>276</v>
      </c>
      <c r="H196" s="31">
        <v>1.1028795764069694</v>
      </c>
      <c r="I19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RUTINAOmega 6 (g/100g)44946MLA002/2023</v>
      </c>
    </row>
    <row r="197" spans="1:9" x14ac:dyDescent="0.25">
      <c r="A197" s="1">
        <v>44946</v>
      </c>
      <c r="B197" t="s">
        <v>289</v>
      </c>
      <c r="C197" t="s">
        <v>51</v>
      </c>
      <c r="D197" t="s">
        <v>72</v>
      </c>
      <c r="E197" t="s">
        <v>129</v>
      </c>
      <c r="F197" t="s">
        <v>255</v>
      </c>
      <c r="G197" t="s">
        <v>276</v>
      </c>
      <c r="H197" s="31">
        <v>4.6155390173802012E-2</v>
      </c>
      <c r="I19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RUTINAOmega 3 (g/100g)44946MLA002/2023</v>
      </c>
    </row>
    <row r="198" spans="1:9" x14ac:dyDescent="0.25">
      <c r="A198" s="1">
        <v>44946</v>
      </c>
      <c r="B198" t="s">
        <v>289</v>
      </c>
      <c r="C198" t="s">
        <v>51</v>
      </c>
      <c r="D198" t="s">
        <v>72</v>
      </c>
      <c r="E198" t="s">
        <v>127</v>
      </c>
      <c r="F198" t="s">
        <v>255</v>
      </c>
      <c r="G198" t="s">
        <v>276</v>
      </c>
      <c r="H198" s="31">
        <v>2.5111497502347899</v>
      </c>
      <c r="I19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RUTINAOmega 9 (g/100g)44946MLA002/2023</v>
      </c>
    </row>
    <row r="199" spans="1:9" x14ac:dyDescent="0.25">
      <c r="A199" s="1">
        <v>44946</v>
      </c>
      <c r="B199" t="s">
        <v>289</v>
      </c>
      <c r="C199" t="s">
        <v>51</v>
      </c>
      <c r="D199" t="s">
        <v>72</v>
      </c>
      <c r="E199" t="s">
        <v>124</v>
      </c>
      <c r="F199" t="s">
        <v>255</v>
      </c>
      <c r="G199" t="s">
        <v>276</v>
      </c>
      <c r="H199" s="31">
        <v>2.1309594279271602</v>
      </c>
      <c r="I19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RUTINAGrasa saturada (g/100g)44946MLA002/2023</v>
      </c>
    </row>
    <row r="200" spans="1:9" x14ac:dyDescent="0.25">
      <c r="A200" s="1">
        <v>44946</v>
      </c>
      <c r="B200" t="s">
        <v>289</v>
      </c>
      <c r="C200" t="s">
        <v>51</v>
      </c>
      <c r="D200" t="s">
        <v>72</v>
      </c>
      <c r="E200" t="s">
        <v>282</v>
      </c>
      <c r="F200" t="s">
        <v>255</v>
      </c>
      <c r="G200" t="s">
        <v>276</v>
      </c>
      <c r="H200" s="31">
        <v>2.6526853863492339</v>
      </c>
      <c r="I20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RUTINAGrasa monoinsaturada (g/100g)44946MLA002/2023</v>
      </c>
    </row>
    <row r="201" spans="1:9" x14ac:dyDescent="0.25">
      <c r="A201" s="1">
        <v>44946</v>
      </c>
      <c r="B201" t="s">
        <v>289</v>
      </c>
      <c r="C201" t="s">
        <v>51</v>
      </c>
      <c r="D201" t="s">
        <v>72</v>
      </c>
      <c r="E201" t="s">
        <v>284</v>
      </c>
      <c r="F201" t="s">
        <v>255</v>
      </c>
      <c r="G201" t="s">
        <v>276</v>
      </c>
      <c r="H201" s="31">
        <v>16.06119531830214</v>
      </c>
      <c r="I20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0496-23MUESTRA DE RUTINAGrasa trans (mg/100g)44946MLA002/2023</v>
      </c>
    </row>
    <row r="202" spans="1:9" x14ac:dyDescent="0.25">
      <c r="A202" s="1">
        <v>44946</v>
      </c>
      <c r="B202" t="s">
        <v>286</v>
      </c>
      <c r="C202" t="s">
        <v>51</v>
      </c>
      <c r="D202" t="s">
        <v>78</v>
      </c>
      <c r="E202" t="s">
        <v>131</v>
      </c>
      <c r="F202" t="s">
        <v>255</v>
      </c>
      <c r="G202" t="s">
        <v>276</v>
      </c>
      <c r="H202" s="31">
        <v>7.5952768806483295</v>
      </c>
      <c r="I20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RUTINAGrasa Total (g/100g)44946MLA002/2023</v>
      </c>
    </row>
    <row r="203" spans="1:9" x14ac:dyDescent="0.25">
      <c r="A203" s="1">
        <v>44946</v>
      </c>
      <c r="B203" t="s">
        <v>286</v>
      </c>
      <c r="C203" t="s">
        <v>51</v>
      </c>
      <c r="D203" t="s">
        <v>78</v>
      </c>
      <c r="E203" t="s">
        <v>283</v>
      </c>
      <c r="F203" t="s">
        <v>255</v>
      </c>
      <c r="G203" t="s">
        <v>276</v>
      </c>
      <c r="H203" s="31">
        <v>2.0902457244073274</v>
      </c>
      <c r="I20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RUTINAGrasa poliinsaturada (g/100g)44946MLA002/2023</v>
      </c>
    </row>
    <row r="204" spans="1:9" x14ac:dyDescent="0.25">
      <c r="A204" s="1">
        <v>44946</v>
      </c>
      <c r="B204" t="s">
        <v>286</v>
      </c>
      <c r="C204" t="s">
        <v>51</v>
      </c>
      <c r="D204" t="s">
        <v>78</v>
      </c>
      <c r="E204" t="s">
        <v>128</v>
      </c>
      <c r="F204" t="s">
        <v>255</v>
      </c>
      <c r="G204" t="s">
        <v>276</v>
      </c>
      <c r="H204" s="31">
        <v>2.0379477066061442</v>
      </c>
      <c r="I20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RUTINAOmega 6 (g/100g)44946MLA002/2023</v>
      </c>
    </row>
    <row r="205" spans="1:9" x14ac:dyDescent="0.25">
      <c r="A205" s="1">
        <v>44946</v>
      </c>
      <c r="B205" t="s">
        <v>286</v>
      </c>
      <c r="C205" t="s">
        <v>51</v>
      </c>
      <c r="D205" t="s">
        <v>78</v>
      </c>
      <c r="E205" t="s">
        <v>129</v>
      </c>
      <c r="F205" t="s">
        <v>255</v>
      </c>
      <c r="G205" t="s">
        <v>276</v>
      </c>
      <c r="H205" s="31">
        <v>5.2298017801183067E-2</v>
      </c>
      <c r="I20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RUTINAOmega 3 (g/100g)44946MLA002/2023</v>
      </c>
    </row>
    <row r="206" spans="1:9" x14ac:dyDescent="0.25">
      <c r="A206" s="1">
        <v>44946</v>
      </c>
      <c r="B206" t="s">
        <v>286</v>
      </c>
      <c r="C206" t="s">
        <v>51</v>
      </c>
      <c r="D206" t="s">
        <v>78</v>
      </c>
      <c r="E206" t="s">
        <v>127</v>
      </c>
      <c r="F206" t="s">
        <v>255</v>
      </c>
      <c r="G206" t="s">
        <v>276</v>
      </c>
      <c r="H206" s="31">
        <v>2.4225491961768535</v>
      </c>
      <c r="I20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RUTINAOmega 9 (g/100g)44946MLA002/2023</v>
      </c>
    </row>
    <row r="207" spans="1:9" x14ac:dyDescent="0.25">
      <c r="A207" s="1">
        <v>44946</v>
      </c>
      <c r="B207" t="s">
        <v>286</v>
      </c>
      <c r="C207" t="s">
        <v>51</v>
      </c>
      <c r="D207" t="s">
        <v>78</v>
      </c>
      <c r="E207" t="s">
        <v>124</v>
      </c>
      <c r="F207" t="s">
        <v>255</v>
      </c>
      <c r="G207" t="s">
        <v>276</v>
      </c>
      <c r="H207" s="31">
        <v>3.0700491255686173</v>
      </c>
      <c r="I20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RUTINAGrasa saturada (g/100g)44946MLA002/2023</v>
      </c>
    </row>
    <row r="208" spans="1:9" x14ac:dyDescent="0.25">
      <c r="A208" s="1">
        <v>44946</v>
      </c>
      <c r="B208" t="s">
        <v>286</v>
      </c>
      <c r="C208" t="s">
        <v>51</v>
      </c>
      <c r="D208" t="s">
        <v>78</v>
      </c>
      <c r="E208" t="s">
        <v>282</v>
      </c>
      <c r="F208" t="s">
        <v>255</v>
      </c>
      <c r="G208" t="s">
        <v>276</v>
      </c>
      <c r="H208" s="31">
        <v>2.4349820306723853</v>
      </c>
      <c r="I20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RUTINAGrasa monoinsaturada (g/100g)44946MLA002/2023</v>
      </c>
    </row>
    <row r="209" spans="1:9" x14ac:dyDescent="0.25">
      <c r="A209" s="1">
        <v>44946</v>
      </c>
      <c r="B209" t="s">
        <v>286</v>
      </c>
      <c r="C209" t="s">
        <v>51</v>
      </c>
      <c r="D209" t="s">
        <v>78</v>
      </c>
      <c r="E209" t="s">
        <v>284</v>
      </c>
      <c r="F209" t="s">
        <v>255</v>
      </c>
      <c r="G209" t="s">
        <v>276</v>
      </c>
      <c r="H209" s="31">
        <v>4.9691450741794396</v>
      </c>
      <c r="I20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0602-23MUESTRA DE RUTINAGrasa trans (mg/100g)44946MLA002/2023</v>
      </c>
    </row>
    <row r="210" spans="1:9" x14ac:dyDescent="0.25">
      <c r="A210" s="1">
        <v>44946</v>
      </c>
      <c r="B210" t="s">
        <v>285</v>
      </c>
      <c r="C210" t="s">
        <v>51</v>
      </c>
      <c r="D210" t="s">
        <v>52</v>
      </c>
      <c r="E210" t="s">
        <v>131</v>
      </c>
      <c r="F210" t="s">
        <v>255</v>
      </c>
      <c r="G210" t="s">
        <v>276</v>
      </c>
      <c r="H210" s="31">
        <v>1.2202007732556266</v>
      </c>
      <c r="I21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RUTINAGrasa Total (g/100g)44946MLA002/2023</v>
      </c>
    </row>
    <row r="211" spans="1:9" x14ac:dyDescent="0.25">
      <c r="A211" s="1">
        <v>44946</v>
      </c>
      <c r="B211" t="s">
        <v>285</v>
      </c>
      <c r="C211" t="s">
        <v>51</v>
      </c>
      <c r="D211" t="s">
        <v>52</v>
      </c>
      <c r="E211" t="s">
        <v>283</v>
      </c>
      <c r="F211" t="s">
        <v>255</v>
      </c>
      <c r="G211" t="s">
        <v>276</v>
      </c>
      <c r="H211" s="31">
        <v>0.29485206786381468</v>
      </c>
      <c r="I21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RUTINAGrasa poliinsaturada (g/100g)44946MLA002/2023</v>
      </c>
    </row>
    <row r="212" spans="1:9" x14ac:dyDescent="0.25">
      <c r="A212" s="1">
        <v>44946</v>
      </c>
      <c r="B212" t="s">
        <v>285</v>
      </c>
      <c r="C212" t="s">
        <v>51</v>
      </c>
      <c r="D212" t="s">
        <v>52</v>
      </c>
      <c r="E212" t="s">
        <v>128</v>
      </c>
      <c r="F212" t="s">
        <v>255</v>
      </c>
      <c r="G212" t="s">
        <v>276</v>
      </c>
      <c r="H212" s="31">
        <v>0.29485206786381468</v>
      </c>
      <c r="I21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RUTINAOmega 6 (g/100g)44946MLA002/2023</v>
      </c>
    </row>
    <row r="213" spans="1:9" x14ac:dyDescent="0.25">
      <c r="A213" s="1">
        <v>44946</v>
      </c>
      <c r="B213" t="s">
        <v>285</v>
      </c>
      <c r="C213" t="s">
        <v>51</v>
      </c>
      <c r="D213" t="s">
        <v>52</v>
      </c>
      <c r="E213" t="s">
        <v>129</v>
      </c>
      <c r="F213" t="s">
        <v>255</v>
      </c>
      <c r="G213" t="s">
        <v>276</v>
      </c>
      <c r="H213" s="31">
        <v>0</v>
      </c>
      <c r="I21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RUTINAOmega 3 (g/100g)44946MLA002/2023</v>
      </c>
    </row>
    <row r="214" spans="1:9" x14ac:dyDescent="0.25">
      <c r="A214" s="1">
        <v>44946</v>
      </c>
      <c r="B214" t="s">
        <v>285</v>
      </c>
      <c r="C214" t="s">
        <v>51</v>
      </c>
      <c r="D214" t="s">
        <v>52</v>
      </c>
      <c r="E214" t="s">
        <v>127</v>
      </c>
      <c r="F214" t="s">
        <v>255</v>
      </c>
      <c r="G214" t="s">
        <v>276</v>
      </c>
      <c r="H214" s="31">
        <v>0.6712516946657664</v>
      </c>
      <c r="I21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RUTINAOmega 9 (g/100g)44946MLA002/2023</v>
      </c>
    </row>
    <row r="215" spans="1:9" x14ac:dyDescent="0.25">
      <c r="A215" s="1">
        <v>44946</v>
      </c>
      <c r="B215" t="s">
        <v>285</v>
      </c>
      <c r="C215" t="s">
        <v>51</v>
      </c>
      <c r="D215" t="s">
        <v>52</v>
      </c>
      <c r="E215" t="s">
        <v>124</v>
      </c>
      <c r="F215" t="s">
        <v>255</v>
      </c>
      <c r="G215" t="s">
        <v>276</v>
      </c>
      <c r="H215" s="31">
        <v>0.25072532535484582</v>
      </c>
      <c r="I21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RUTINAGrasa saturada (g/100g)44946MLA002/2023</v>
      </c>
    </row>
    <row r="216" spans="1:9" x14ac:dyDescent="0.25">
      <c r="A216" s="1">
        <v>44946</v>
      </c>
      <c r="B216" t="s">
        <v>285</v>
      </c>
      <c r="C216" t="s">
        <v>51</v>
      </c>
      <c r="D216" t="s">
        <v>52</v>
      </c>
      <c r="E216" t="s">
        <v>282</v>
      </c>
      <c r="F216" t="s">
        <v>255</v>
      </c>
      <c r="G216" t="s">
        <v>276</v>
      </c>
      <c r="H216" s="31">
        <v>0.6746233800369662</v>
      </c>
      <c r="I21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RUTINAGrasa monoinsaturada (g/100g)44946MLA002/2023</v>
      </c>
    </row>
    <row r="217" spans="1:9" x14ac:dyDescent="0.25">
      <c r="A217" s="1">
        <v>44946</v>
      </c>
      <c r="B217" t="s">
        <v>285</v>
      </c>
      <c r="C217" t="s">
        <v>51</v>
      </c>
      <c r="D217" t="s">
        <v>52</v>
      </c>
      <c r="E217" t="s">
        <v>284</v>
      </c>
      <c r="F217" t="s">
        <v>255</v>
      </c>
      <c r="G217" t="s">
        <v>276</v>
      </c>
      <c r="H217" s="31">
        <v>0.46000884416046628</v>
      </c>
      <c r="I21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0642-23MUESTRA DE RUTINAGrasa trans (mg/100g)44946MLA002/2023</v>
      </c>
    </row>
    <row r="218" spans="1:9" x14ac:dyDescent="0.25">
      <c r="A218" s="1">
        <v>44946</v>
      </c>
      <c r="B218" t="s">
        <v>264</v>
      </c>
      <c r="C218" t="s">
        <v>51</v>
      </c>
      <c r="D218" t="s">
        <v>85</v>
      </c>
      <c r="E218" t="s">
        <v>131</v>
      </c>
      <c r="F218" t="s">
        <v>255</v>
      </c>
      <c r="G218" t="s">
        <v>256</v>
      </c>
      <c r="H218" s="31">
        <v>5.2525653878674783</v>
      </c>
      <c r="I21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RUTINAGrasa Total (g/100g)44946MLA001/2023</v>
      </c>
    </row>
    <row r="219" spans="1:9" x14ac:dyDescent="0.25">
      <c r="A219" s="1">
        <v>44946</v>
      </c>
      <c r="B219" t="s">
        <v>264</v>
      </c>
      <c r="C219" t="s">
        <v>51</v>
      </c>
      <c r="D219" t="s">
        <v>85</v>
      </c>
      <c r="E219" t="s">
        <v>283</v>
      </c>
      <c r="F219" t="s">
        <v>255</v>
      </c>
      <c r="G219" t="s">
        <v>256</v>
      </c>
      <c r="H219" s="31">
        <v>8.7037869852687411E-2</v>
      </c>
      <c r="I21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RUTINAGrasa poliinsaturada (g/100g)44946MLA001/2023</v>
      </c>
    </row>
    <row r="220" spans="1:9" x14ac:dyDescent="0.25">
      <c r="A220" s="1">
        <v>44946</v>
      </c>
      <c r="B220" t="s">
        <v>264</v>
      </c>
      <c r="C220" t="s">
        <v>51</v>
      </c>
      <c r="D220" t="s">
        <v>85</v>
      </c>
      <c r="E220" t="s">
        <v>128</v>
      </c>
      <c r="F220" t="s">
        <v>255</v>
      </c>
      <c r="G220" t="s">
        <v>256</v>
      </c>
      <c r="H220" s="31">
        <v>4.7188402120612656E-2</v>
      </c>
      <c r="I22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RUTINAOmega 6 (g/100g)44946MLA001/2023</v>
      </c>
    </row>
    <row r="221" spans="1:9" x14ac:dyDescent="0.25">
      <c r="A221" s="1">
        <v>44946</v>
      </c>
      <c r="B221" t="s">
        <v>264</v>
      </c>
      <c r="C221" t="s">
        <v>51</v>
      </c>
      <c r="D221" t="s">
        <v>85</v>
      </c>
      <c r="E221" t="s">
        <v>129</v>
      </c>
      <c r="F221" t="s">
        <v>255</v>
      </c>
      <c r="G221" t="s">
        <v>256</v>
      </c>
      <c r="H221" s="31">
        <v>1.6922461175903913E-2</v>
      </c>
      <c r="I22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RUTINAOmega 3 (g/100g)44946MLA001/2023</v>
      </c>
    </row>
    <row r="222" spans="1:9" x14ac:dyDescent="0.25">
      <c r="A222" s="1">
        <v>44946</v>
      </c>
      <c r="B222" t="s">
        <v>264</v>
      </c>
      <c r="C222" t="s">
        <v>51</v>
      </c>
      <c r="D222" t="s">
        <v>85</v>
      </c>
      <c r="E222" t="s">
        <v>127</v>
      </c>
      <c r="F222" t="s">
        <v>255</v>
      </c>
      <c r="G222" t="s">
        <v>256</v>
      </c>
      <c r="H222" s="31">
        <v>0.96742756935728325</v>
      </c>
      <c r="I22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RUTINAOmega 9 (g/100g)44946MLA001/2023</v>
      </c>
    </row>
    <row r="223" spans="1:9" x14ac:dyDescent="0.25">
      <c r="A223" s="1">
        <v>44946</v>
      </c>
      <c r="B223" t="s">
        <v>264</v>
      </c>
      <c r="C223" t="s">
        <v>51</v>
      </c>
      <c r="D223" t="s">
        <v>85</v>
      </c>
      <c r="E223" t="s">
        <v>124</v>
      </c>
      <c r="F223" t="s">
        <v>255</v>
      </c>
      <c r="G223" t="s">
        <v>256</v>
      </c>
      <c r="H223" s="31">
        <v>4.1147568347899961</v>
      </c>
      <c r="I22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RUTINAGrasa saturada (g/100g)44946MLA001/2023</v>
      </c>
    </row>
    <row r="224" spans="1:9" x14ac:dyDescent="0.25">
      <c r="A224" s="1">
        <v>44946</v>
      </c>
      <c r="B224" t="s">
        <v>264</v>
      </c>
      <c r="C224" t="s">
        <v>51</v>
      </c>
      <c r="D224" t="s">
        <v>85</v>
      </c>
      <c r="E224" t="s">
        <v>282</v>
      </c>
      <c r="F224" t="s">
        <v>255</v>
      </c>
      <c r="G224" t="s">
        <v>256</v>
      </c>
      <c r="H224" s="31">
        <v>1.0507706832247945</v>
      </c>
      <c r="I22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RUTINAGrasa monoinsaturada (g/100g)44946MLA001/2023</v>
      </c>
    </row>
    <row r="225" spans="1:9" x14ac:dyDescent="0.25">
      <c r="A225" s="1">
        <v>44946</v>
      </c>
      <c r="B225" t="s">
        <v>264</v>
      </c>
      <c r="C225" t="s">
        <v>51</v>
      </c>
      <c r="D225" t="s">
        <v>85</v>
      </c>
      <c r="E225" t="s">
        <v>284</v>
      </c>
      <c r="F225" t="s">
        <v>255</v>
      </c>
      <c r="G225" t="s">
        <v>256</v>
      </c>
      <c r="H225" s="31">
        <v>20.696675628413846</v>
      </c>
      <c r="I22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20568-2-22MUESTRA DE RUTINAGrasa trans (mg/100g)44946MLA001/2023</v>
      </c>
    </row>
    <row r="226" spans="1:9" x14ac:dyDescent="0.25">
      <c r="A226" s="1">
        <v>44946</v>
      </c>
      <c r="B226" t="s">
        <v>262</v>
      </c>
      <c r="C226" t="s">
        <v>51</v>
      </c>
      <c r="D226" t="s">
        <v>73</v>
      </c>
      <c r="E226" t="s">
        <v>131</v>
      </c>
      <c r="F226" t="s">
        <v>255</v>
      </c>
      <c r="G226" t="s">
        <v>256</v>
      </c>
      <c r="H226" s="31">
        <v>8.2930003408725828</v>
      </c>
      <c r="I22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RUTINAGrasa Total (g/100g)44946MLA001/2023</v>
      </c>
    </row>
    <row r="227" spans="1:9" x14ac:dyDescent="0.25">
      <c r="A227" s="1">
        <v>44946</v>
      </c>
      <c r="B227" t="s">
        <v>262</v>
      </c>
      <c r="C227" t="s">
        <v>51</v>
      </c>
      <c r="D227" t="s">
        <v>73</v>
      </c>
      <c r="E227" t="s">
        <v>284</v>
      </c>
      <c r="F227" t="s">
        <v>255</v>
      </c>
      <c r="G227" t="s">
        <v>256</v>
      </c>
      <c r="H227" s="31">
        <v>86.490259482803367</v>
      </c>
      <c r="I22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RUTINAGrasa trans (mg/100g)44946MLA001/2023</v>
      </c>
    </row>
    <row r="228" spans="1:9" x14ac:dyDescent="0.25">
      <c r="A228" s="1">
        <v>44946</v>
      </c>
      <c r="B228" t="s">
        <v>262</v>
      </c>
      <c r="C228" t="s">
        <v>57</v>
      </c>
      <c r="D228" t="s">
        <v>73</v>
      </c>
      <c r="E228" t="s">
        <v>131</v>
      </c>
      <c r="F228" t="s">
        <v>255</v>
      </c>
      <c r="G228" t="s">
        <v>256</v>
      </c>
      <c r="H228" s="31">
        <v>7.9155514594689933</v>
      </c>
      <c r="I22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20868-22DUPLICADOGrasa Total (g/100g)44946MLA001/2023</v>
      </c>
    </row>
    <row r="229" spans="1:9" x14ac:dyDescent="0.25">
      <c r="A229" s="1">
        <v>44946</v>
      </c>
      <c r="B229" t="s">
        <v>262</v>
      </c>
      <c r="C229" t="s">
        <v>51</v>
      </c>
      <c r="D229" t="s">
        <v>73</v>
      </c>
      <c r="E229" t="s">
        <v>282</v>
      </c>
      <c r="F229" t="s">
        <v>255</v>
      </c>
      <c r="G229" t="s">
        <v>256</v>
      </c>
      <c r="H229" s="31">
        <v>2.7044863094437641</v>
      </c>
      <c r="I22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RUTINAGrasa monoinsaturada (g/100g)44946MLA001/2023</v>
      </c>
    </row>
    <row r="230" spans="1:9" x14ac:dyDescent="0.25">
      <c r="A230" s="1">
        <v>44946</v>
      </c>
      <c r="B230" t="s">
        <v>262</v>
      </c>
      <c r="C230" t="s">
        <v>51</v>
      </c>
      <c r="D230" t="s">
        <v>73</v>
      </c>
      <c r="E230" t="s">
        <v>124</v>
      </c>
      <c r="F230" t="s">
        <v>255</v>
      </c>
      <c r="G230" t="s">
        <v>256</v>
      </c>
      <c r="H230" s="31">
        <v>5.2597428823714267</v>
      </c>
      <c r="I23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RUTINAGrasa saturada (g/100g)44946MLA001/2023</v>
      </c>
    </row>
    <row r="231" spans="1:9" x14ac:dyDescent="0.25">
      <c r="A231" s="1">
        <v>44946</v>
      </c>
      <c r="B231" t="s">
        <v>262</v>
      </c>
      <c r="C231" t="s">
        <v>51</v>
      </c>
      <c r="D231" t="s">
        <v>73</v>
      </c>
      <c r="E231" t="s">
        <v>127</v>
      </c>
      <c r="F231" t="s">
        <v>255</v>
      </c>
      <c r="G231" t="s">
        <v>256</v>
      </c>
      <c r="H231" s="31">
        <v>2.4747551039065057</v>
      </c>
      <c r="I23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RUTINAOmega 9 (g/100g)44946MLA001/2023</v>
      </c>
    </row>
    <row r="232" spans="1:9" x14ac:dyDescent="0.25">
      <c r="A232" s="1">
        <v>44946</v>
      </c>
      <c r="B232" t="s">
        <v>262</v>
      </c>
      <c r="C232" t="s">
        <v>51</v>
      </c>
      <c r="D232" t="s">
        <v>73</v>
      </c>
      <c r="E232" t="s">
        <v>129</v>
      </c>
      <c r="F232" t="s">
        <v>255</v>
      </c>
      <c r="G232" t="s">
        <v>256</v>
      </c>
      <c r="H232" s="31">
        <v>8.1399486437815236E-2</v>
      </c>
      <c r="I23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RUTINAOmega 3 (g/100g)44946MLA001/2023</v>
      </c>
    </row>
    <row r="233" spans="1:9" x14ac:dyDescent="0.25">
      <c r="A233" s="1">
        <v>44946</v>
      </c>
      <c r="B233" t="s">
        <v>262</v>
      </c>
      <c r="C233" t="s">
        <v>51</v>
      </c>
      <c r="D233" t="s">
        <v>73</v>
      </c>
      <c r="E233" t="s">
        <v>128</v>
      </c>
      <c r="F233" t="s">
        <v>255</v>
      </c>
      <c r="G233" t="s">
        <v>256</v>
      </c>
      <c r="H233" s="31">
        <v>0.19899729052407414</v>
      </c>
      <c r="I23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RUTINAOmega 6 (g/100g)44946MLA001/2023</v>
      </c>
    </row>
    <row r="234" spans="1:9" x14ac:dyDescent="0.25">
      <c r="A234" s="1">
        <v>44946</v>
      </c>
      <c r="B234" t="s">
        <v>262</v>
      </c>
      <c r="C234" t="s">
        <v>51</v>
      </c>
      <c r="D234" t="s">
        <v>73</v>
      </c>
      <c r="E234" t="s">
        <v>283</v>
      </c>
      <c r="F234" t="s">
        <v>255</v>
      </c>
      <c r="G234" t="s">
        <v>256</v>
      </c>
      <c r="H234" s="31">
        <v>0.3287711490573908</v>
      </c>
      <c r="I23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20868-22MUESTRA DE RUTINAGrasa poliinsaturada (g/100g)44946MLA001/2023</v>
      </c>
    </row>
    <row r="235" spans="1:9" x14ac:dyDescent="0.25">
      <c r="A235" s="1">
        <v>44946</v>
      </c>
      <c r="B235" t="s">
        <v>262</v>
      </c>
      <c r="C235" t="s">
        <v>57</v>
      </c>
      <c r="D235" t="s">
        <v>73</v>
      </c>
      <c r="E235" t="s">
        <v>284</v>
      </c>
      <c r="F235" t="s">
        <v>255</v>
      </c>
      <c r="G235" t="s">
        <v>256</v>
      </c>
      <c r="H235" s="31">
        <v>86.351127021431324</v>
      </c>
      <c r="I23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20868-22DUPLICADOGrasa trans (mg/100g)44946MLA001/2023</v>
      </c>
    </row>
    <row r="236" spans="1:9" x14ac:dyDescent="0.25">
      <c r="A236" s="1">
        <v>44946</v>
      </c>
      <c r="B236" t="s">
        <v>262</v>
      </c>
      <c r="C236" t="s">
        <v>57</v>
      </c>
      <c r="D236" t="s">
        <v>73</v>
      </c>
      <c r="E236" t="s">
        <v>282</v>
      </c>
      <c r="F236" t="s">
        <v>255</v>
      </c>
      <c r="G236" t="s">
        <v>256</v>
      </c>
      <c r="H236" s="31">
        <v>2.6307543930203257</v>
      </c>
      <c r="I23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20868-22DUPLICADOGrasa monoinsaturada (g/100g)44946MLA001/2023</v>
      </c>
    </row>
    <row r="237" spans="1:9" x14ac:dyDescent="0.25">
      <c r="A237" s="1">
        <v>44946</v>
      </c>
      <c r="B237" t="s">
        <v>262</v>
      </c>
      <c r="C237" t="s">
        <v>57</v>
      </c>
      <c r="D237" t="s">
        <v>73</v>
      </c>
      <c r="E237" t="s">
        <v>124</v>
      </c>
      <c r="F237" t="s">
        <v>255</v>
      </c>
      <c r="G237" t="s">
        <v>256</v>
      </c>
      <c r="H237" s="31">
        <v>5.0139163588240567</v>
      </c>
      <c r="I23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20868-22DUPLICADOGrasa saturada (g/100g)44946MLA001/2023</v>
      </c>
    </row>
    <row r="238" spans="1:9" x14ac:dyDescent="0.25">
      <c r="A238" s="1">
        <v>44946</v>
      </c>
      <c r="B238" t="s">
        <v>262</v>
      </c>
      <c r="C238" t="s">
        <v>57</v>
      </c>
      <c r="D238" t="s">
        <v>73</v>
      </c>
      <c r="E238" t="s">
        <v>127</v>
      </c>
      <c r="F238" t="s">
        <v>255</v>
      </c>
      <c r="G238" t="s">
        <v>256</v>
      </c>
      <c r="H238" s="31">
        <v>2.4237905641702868</v>
      </c>
      <c r="I23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20868-22DUPLICADOOmega 9 (g/100g)44946MLA001/2023</v>
      </c>
    </row>
    <row r="239" spans="1:9" x14ac:dyDescent="0.25">
      <c r="A239" s="1">
        <v>44946</v>
      </c>
      <c r="B239" t="s">
        <v>262</v>
      </c>
      <c r="C239" t="s">
        <v>57</v>
      </c>
      <c r="D239" t="s">
        <v>73</v>
      </c>
      <c r="E239" t="s">
        <v>129</v>
      </c>
      <c r="F239" t="s">
        <v>255</v>
      </c>
      <c r="G239" t="s">
        <v>256</v>
      </c>
      <c r="H239" s="31">
        <v>3.3453471667583279E-2</v>
      </c>
      <c r="I23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20868-22DUPLICADOOmega 3 (g/100g)44946MLA001/2023</v>
      </c>
    </row>
    <row r="240" spans="1:9" x14ac:dyDescent="0.25">
      <c r="A240" s="1">
        <v>44946</v>
      </c>
      <c r="B240" t="s">
        <v>262</v>
      </c>
      <c r="C240" t="s">
        <v>57</v>
      </c>
      <c r="D240" t="s">
        <v>73</v>
      </c>
      <c r="E240" t="s">
        <v>128</v>
      </c>
      <c r="F240" t="s">
        <v>255</v>
      </c>
      <c r="G240" t="s">
        <v>256</v>
      </c>
      <c r="H240" s="31">
        <v>0.19254333800203324</v>
      </c>
      <c r="I24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20868-22DUPLICADOOmega 6 (g/100g)44946MLA001/2023</v>
      </c>
    </row>
    <row r="241" spans="1:9" x14ac:dyDescent="0.25">
      <c r="A241" s="1">
        <v>44946</v>
      </c>
      <c r="B241" t="s">
        <v>262</v>
      </c>
      <c r="C241" t="s">
        <v>57</v>
      </c>
      <c r="D241" t="s">
        <v>73</v>
      </c>
      <c r="E241" t="s">
        <v>283</v>
      </c>
      <c r="F241" t="s">
        <v>255</v>
      </c>
      <c r="G241" t="s">
        <v>256</v>
      </c>
      <c r="H241" s="31">
        <v>0.27088070762461303</v>
      </c>
      <c r="I24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20868-22DUPLICADOGrasa poliinsaturada (g/100g)44946MLA001/2023</v>
      </c>
    </row>
    <row r="242" spans="1:9" x14ac:dyDescent="0.25">
      <c r="A242" s="1">
        <v>44946</v>
      </c>
      <c r="B242" t="s">
        <v>258</v>
      </c>
      <c r="C242" t="s">
        <v>51</v>
      </c>
      <c r="D242" t="s">
        <v>72</v>
      </c>
      <c r="E242" t="s">
        <v>131</v>
      </c>
      <c r="F242" t="s">
        <v>255</v>
      </c>
      <c r="G242" t="s">
        <v>256</v>
      </c>
      <c r="H242" s="31">
        <v>8.6042857833049862</v>
      </c>
      <c r="I24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RUTINAGrasa Total (g/100g)44946MLA001/2023</v>
      </c>
    </row>
    <row r="243" spans="1:9" x14ac:dyDescent="0.25">
      <c r="A243" s="1">
        <v>44946</v>
      </c>
      <c r="B243" t="s">
        <v>258</v>
      </c>
      <c r="C243" t="s">
        <v>51</v>
      </c>
      <c r="D243" t="s">
        <v>72</v>
      </c>
      <c r="E243" t="s">
        <v>284</v>
      </c>
      <c r="F243" t="s">
        <v>255</v>
      </c>
      <c r="G243" t="s">
        <v>256</v>
      </c>
      <c r="H243" s="31">
        <v>12.119735885611396</v>
      </c>
      <c r="I24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RUTINAGrasa trans (mg/100g)44946MLA001/2023</v>
      </c>
    </row>
    <row r="244" spans="1:9" x14ac:dyDescent="0.25">
      <c r="A244" s="1">
        <v>44946</v>
      </c>
      <c r="B244" t="s">
        <v>258</v>
      </c>
      <c r="C244" t="s">
        <v>57</v>
      </c>
      <c r="D244" t="s">
        <v>72</v>
      </c>
      <c r="E244" t="s">
        <v>131</v>
      </c>
      <c r="F244" t="s">
        <v>255</v>
      </c>
      <c r="G244" t="s">
        <v>256</v>
      </c>
      <c r="H244" s="31">
        <v>0.73769893597546021</v>
      </c>
      <c r="I24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20910-22DUPLICADOGrasa Total (g/100g)44946MLA001/2023</v>
      </c>
    </row>
    <row r="245" spans="1:9" x14ac:dyDescent="0.25">
      <c r="A245" s="1">
        <v>44946</v>
      </c>
      <c r="B245" t="s">
        <v>258</v>
      </c>
      <c r="C245" t="s">
        <v>51</v>
      </c>
      <c r="D245" t="s">
        <v>72</v>
      </c>
      <c r="E245" t="s">
        <v>282</v>
      </c>
      <c r="F245" t="s">
        <v>255</v>
      </c>
      <c r="G245" t="s">
        <v>256</v>
      </c>
      <c r="H245" s="31">
        <v>3.6943152868330746</v>
      </c>
      <c r="I24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RUTINAGrasa monoinsaturada (g/100g)44946MLA001/2023</v>
      </c>
    </row>
    <row r="246" spans="1:9" x14ac:dyDescent="0.25">
      <c r="A246" s="1">
        <v>44946</v>
      </c>
      <c r="B246" t="s">
        <v>258</v>
      </c>
      <c r="C246" t="s">
        <v>51</v>
      </c>
      <c r="D246" t="s">
        <v>72</v>
      </c>
      <c r="E246" t="s">
        <v>124</v>
      </c>
      <c r="F246" t="s">
        <v>255</v>
      </c>
      <c r="G246" t="s">
        <v>256</v>
      </c>
      <c r="H246" s="31">
        <v>3.2676947557545595</v>
      </c>
      <c r="I24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RUTINAGrasa saturada (g/100g)44946MLA001/2023</v>
      </c>
    </row>
    <row r="247" spans="1:9" x14ac:dyDescent="0.25">
      <c r="A247" s="1">
        <v>44946</v>
      </c>
      <c r="B247" t="s">
        <v>258</v>
      </c>
      <c r="C247" t="s">
        <v>51</v>
      </c>
      <c r="D247" t="s">
        <v>72</v>
      </c>
      <c r="E247" t="s">
        <v>127</v>
      </c>
      <c r="F247" t="s">
        <v>255</v>
      </c>
      <c r="G247" t="s">
        <v>256</v>
      </c>
      <c r="H247" s="31">
        <v>3.5489659893250196</v>
      </c>
      <c r="I24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RUTINAOmega 9 (g/100g)44946MLA001/2023</v>
      </c>
    </row>
    <row r="248" spans="1:9" x14ac:dyDescent="0.25">
      <c r="A248" s="1">
        <v>44946</v>
      </c>
      <c r="B248" t="s">
        <v>258</v>
      </c>
      <c r="C248" t="s">
        <v>51</v>
      </c>
      <c r="D248" t="s">
        <v>72</v>
      </c>
      <c r="E248" t="s">
        <v>129</v>
      </c>
      <c r="F248" t="s">
        <v>255</v>
      </c>
      <c r="G248" t="s">
        <v>256</v>
      </c>
      <c r="H248" s="31">
        <v>6.7032901291726343E-2</v>
      </c>
      <c r="I24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RUTINAOmega 3 (g/100g)44946MLA001/2023</v>
      </c>
    </row>
    <row r="249" spans="1:9" x14ac:dyDescent="0.25">
      <c r="A249" s="1">
        <v>44946</v>
      </c>
      <c r="B249" t="s">
        <v>258</v>
      </c>
      <c r="C249" t="s">
        <v>51</v>
      </c>
      <c r="D249" t="s">
        <v>72</v>
      </c>
      <c r="E249" t="s">
        <v>128</v>
      </c>
      <c r="F249" t="s">
        <v>255</v>
      </c>
      <c r="G249" t="s">
        <v>256</v>
      </c>
      <c r="H249" s="31">
        <v>1.5752428394256228</v>
      </c>
      <c r="I24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RUTINAOmega 6 (g/100g)44946MLA001/2023</v>
      </c>
    </row>
    <row r="250" spans="1:9" x14ac:dyDescent="0.25">
      <c r="A250" s="1">
        <v>44946</v>
      </c>
      <c r="B250" t="s">
        <v>258</v>
      </c>
      <c r="C250" t="s">
        <v>51</v>
      </c>
      <c r="D250" t="s">
        <v>72</v>
      </c>
      <c r="E250" t="s">
        <v>283</v>
      </c>
      <c r="F250" t="s">
        <v>255</v>
      </c>
      <c r="G250" t="s">
        <v>256</v>
      </c>
      <c r="H250" s="31">
        <v>1.6422757407173492</v>
      </c>
      <c r="I25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20910-22MUESTRA DE RUTINAGrasa poliinsaturada (g/100g)44946MLA001/2023</v>
      </c>
    </row>
    <row r="251" spans="1:9" x14ac:dyDescent="0.25">
      <c r="A251" s="1">
        <v>44946</v>
      </c>
      <c r="B251" t="s">
        <v>258</v>
      </c>
      <c r="C251" t="s">
        <v>57</v>
      </c>
      <c r="D251" t="s">
        <v>72</v>
      </c>
      <c r="E251" t="s">
        <v>284</v>
      </c>
      <c r="F251" t="s">
        <v>255</v>
      </c>
      <c r="G251" t="s">
        <v>256</v>
      </c>
      <c r="H251" s="31">
        <v>0.93056913135295538</v>
      </c>
      <c r="I25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20910-22DUPLICADOGrasa trans (mg/100g)44946MLA001/2023</v>
      </c>
    </row>
    <row r="252" spans="1:9" x14ac:dyDescent="0.25">
      <c r="A252" s="1">
        <v>44946</v>
      </c>
      <c r="B252" t="s">
        <v>258</v>
      </c>
      <c r="C252" t="s">
        <v>57</v>
      </c>
      <c r="D252" t="s">
        <v>72</v>
      </c>
      <c r="E252" t="s">
        <v>282</v>
      </c>
      <c r="F252" t="s">
        <v>255</v>
      </c>
      <c r="G252" t="s">
        <v>256</v>
      </c>
      <c r="H252" s="31">
        <v>0.30223526881221441</v>
      </c>
      <c r="I25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20910-22DUPLICADOGrasa monoinsaturada (g/100g)44946MLA001/2023</v>
      </c>
    </row>
    <row r="253" spans="1:9" x14ac:dyDescent="0.25">
      <c r="A253" s="1">
        <v>44946</v>
      </c>
      <c r="B253" t="s">
        <v>258</v>
      </c>
      <c r="C253" t="s">
        <v>57</v>
      </c>
      <c r="D253" t="s">
        <v>72</v>
      </c>
      <c r="E253" t="s">
        <v>124</v>
      </c>
      <c r="F253" t="s">
        <v>255</v>
      </c>
      <c r="G253" t="s">
        <v>256</v>
      </c>
      <c r="H253" s="31">
        <v>0.28492816033438267</v>
      </c>
      <c r="I25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20910-22DUPLICADOGrasa saturada (g/100g)44946MLA001/2023</v>
      </c>
    </row>
    <row r="254" spans="1:9" x14ac:dyDescent="0.25">
      <c r="A254" s="1">
        <v>44946</v>
      </c>
      <c r="B254" t="s">
        <v>258</v>
      </c>
      <c r="C254" t="s">
        <v>57</v>
      </c>
      <c r="D254" t="s">
        <v>72</v>
      </c>
      <c r="E254" t="s">
        <v>127</v>
      </c>
      <c r="F254" t="s">
        <v>255</v>
      </c>
      <c r="G254" t="s">
        <v>256</v>
      </c>
      <c r="H254" s="31">
        <v>0.28830532718201185</v>
      </c>
      <c r="I25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20910-22DUPLICADOOmega 9 (g/100g)44946MLA001/2023</v>
      </c>
    </row>
    <row r="255" spans="1:9" x14ac:dyDescent="0.25">
      <c r="A255" s="1">
        <v>44946</v>
      </c>
      <c r="B255" t="s">
        <v>258</v>
      </c>
      <c r="C255" t="s">
        <v>57</v>
      </c>
      <c r="D255" t="s">
        <v>72</v>
      </c>
      <c r="E255" t="s">
        <v>129</v>
      </c>
      <c r="F255" t="s">
        <v>255</v>
      </c>
      <c r="G255" t="s">
        <v>256</v>
      </c>
      <c r="H255" s="31">
        <v>5.7976037106780036E-3</v>
      </c>
      <c r="I25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20910-22DUPLICADOOmega 3 (g/100g)44946MLA001/2023</v>
      </c>
    </row>
    <row r="256" spans="1:9" x14ac:dyDescent="0.25">
      <c r="A256" s="1">
        <v>44946</v>
      </c>
      <c r="B256" t="s">
        <v>258</v>
      </c>
      <c r="C256" t="s">
        <v>57</v>
      </c>
      <c r="D256" t="s">
        <v>72</v>
      </c>
      <c r="E256" t="s">
        <v>128</v>
      </c>
      <c r="F256" t="s">
        <v>255</v>
      </c>
      <c r="G256" t="s">
        <v>256</v>
      </c>
      <c r="H256" s="31">
        <v>0.14473790311818524</v>
      </c>
      <c r="I25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20910-22DUPLICADOOmega 6 (g/100g)44946MLA001/2023</v>
      </c>
    </row>
    <row r="257" spans="1:9" x14ac:dyDescent="0.25">
      <c r="A257" s="1">
        <v>44946</v>
      </c>
      <c r="B257" t="s">
        <v>258</v>
      </c>
      <c r="C257" t="s">
        <v>57</v>
      </c>
      <c r="D257" t="s">
        <v>72</v>
      </c>
      <c r="E257" t="s">
        <v>283</v>
      </c>
      <c r="F257" t="s">
        <v>255</v>
      </c>
      <c r="G257" t="s">
        <v>256</v>
      </c>
      <c r="H257" s="31">
        <v>0.15053550682886324</v>
      </c>
      <c r="I25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20910-22DUPLICADOGrasa poliinsaturada (g/100g)44946MLA001/2023</v>
      </c>
    </row>
    <row r="258" spans="1:9" x14ac:dyDescent="0.25">
      <c r="A258" s="1">
        <v>44946</v>
      </c>
      <c r="B258" t="s">
        <v>259</v>
      </c>
      <c r="C258" t="s">
        <v>51</v>
      </c>
      <c r="D258" t="s">
        <v>72</v>
      </c>
      <c r="E258" t="s">
        <v>131</v>
      </c>
      <c r="F258" t="s">
        <v>255</v>
      </c>
      <c r="G258" t="s">
        <v>256</v>
      </c>
      <c r="H258" s="31">
        <v>15.060271893784398</v>
      </c>
      <c r="I25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RUTINAGrasa Total (g/100g)44946MLA001/2023</v>
      </c>
    </row>
    <row r="259" spans="1:9" x14ac:dyDescent="0.25">
      <c r="A259" s="1">
        <v>44946</v>
      </c>
      <c r="B259" t="s">
        <v>259</v>
      </c>
      <c r="C259" t="s">
        <v>51</v>
      </c>
      <c r="D259" t="s">
        <v>72</v>
      </c>
      <c r="E259" t="s">
        <v>283</v>
      </c>
      <c r="F259" t="s">
        <v>255</v>
      </c>
      <c r="G259" t="s">
        <v>256</v>
      </c>
      <c r="H259" s="31">
        <v>2.4058680573374058</v>
      </c>
      <c r="I25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RUTINAGrasa poliinsaturada (g/100g)44946MLA001/2023</v>
      </c>
    </row>
    <row r="260" spans="1:9" x14ac:dyDescent="0.25">
      <c r="A260" s="1">
        <v>44946</v>
      </c>
      <c r="B260" t="s">
        <v>259</v>
      </c>
      <c r="C260" t="s">
        <v>51</v>
      </c>
      <c r="D260" t="s">
        <v>72</v>
      </c>
      <c r="E260" t="s">
        <v>128</v>
      </c>
      <c r="F260" t="s">
        <v>255</v>
      </c>
      <c r="G260" t="s">
        <v>256</v>
      </c>
      <c r="H260" s="31">
        <v>2.2982680108198243</v>
      </c>
      <c r="I26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RUTINAOmega 6 (g/100g)44946MLA001/2023</v>
      </c>
    </row>
    <row r="261" spans="1:9" x14ac:dyDescent="0.25">
      <c r="A261" s="1">
        <v>44946</v>
      </c>
      <c r="B261" t="s">
        <v>259</v>
      </c>
      <c r="C261" t="s">
        <v>51</v>
      </c>
      <c r="D261" t="s">
        <v>72</v>
      </c>
      <c r="E261" t="s">
        <v>129</v>
      </c>
      <c r="F261" t="s">
        <v>255</v>
      </c>
      <c r="G261" t="s">
        <v>256</v>
      </c>
      <c r="H261" s="31">
        <v>9.2252193650734449E-2</v>
      </c>
      <c r="I26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RUTINAOmega 3 (g/100g)44946MLA001/2023</v>
      </c>
    </row>
    <row r="262" spans="1:9" x14ac:dyDescent="0.25">
      <c r="A262" s="1">
        <v>44946</v>
      </c>
      <c r="B262" t="s">
        <v>259</v>
      </c>
      <c r="C262" t="s">
        <v>51</v>
      </c>
      <c r="D262" t="s">
        <v>72</v>
      </c>
      <c r="E262" t="s">
        <v>127</v>
      </c>
      <c r="F262" t="s">
        <v>255</v>
      </c>
      <c r="G262" t="s">
        <v>256</v>
      </c>
      <c r="H262" s="31">
        <v>5.9457749041128434</v>
      </c>
      <c r="I26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RUTINAOmega 9 (g/100g)44946MLA001/2023</v>
      </c>
    </row>
    <row r="263" spans="1:9" x14ac:dyDescent="0.25">
      <c r="A263" s="1">
        <v>44946</v>
      </c>
      <c r="B263" t="s">
        <v>259</v>
      </c>
      <c r="C263" t="s">
        <v>51</v>
      </c>
      <c r="D263" t="s">
        <v>72</v>
      </c>
      <c r="E263" t="s">
        <v>124</v>
      </c>
      <c r="F263" t="s">
        <v>255</v>
      </c>
      <c r="G263" t="s">
        <v>256</v>
      </c>
      <c r="H263" s="31">
        <v>6.3864178757263046</v>
      </c>
      <c r="I26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RUTINAGrasa saturada (g/100g)44946MLA001/2023</v>
      </c>
    </row>
    <row r="264" spans="1:9" x14ac:dyDescent="0.25">
      <c r="A264" s="1">
        <v>44946</v>
      </c>
      <c r="B264" t="s">
        <v>259</v>
      </c>
      <c r="C264" t="s">
        <v>51</v>
      </c>
      <c r="D264" t="s">
        <v>72</v>
      </c>
      <c r="E264" t="s">
        <v>282</v>
      </c>
      <c r="F264" t="s">
        <v>255</v>
      </c>
      <c r="G264" t="s">
        <v>256</v>
      </c>
      <c r="H264" s="31">
        <v>6.2679859607206865</v>
      </c>
      <c r="I26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RUTINAGrasa monoinsaturada (g/100g)44946MLA001/2023</v>
      </c>
    </row>
    <row r="265" spans="1:9" x14ac:dyDescent="0.25">
      <c r="A265" s="1">
        <v>44946</v>
      </c>
      <c r="B265" t="s">
        <v>259</v>
      </c>
      <c r="C265" t="s">
        <v>51</v>
      </c>
      <c r="D265" t="s">
        <v>72</v>
      </c>
      <c r="E265" t="s">
        <v>284</v>
      </c>
      <c r="F265" t="s">
        <v>255</v>
      </c>
      <c r="G265" t="s">
        <v>256</v>
      </c>
      <c r="H265" s="31">
        <v>17.752732427098152</v>
      </c>
      <c r="I26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20911-22MUESTRA DE RUTINAGrasa trans (mg/100g)44946MLA001/2023</v>
      </c>
    </row>
    <row r="266" spans="1:9" x14ac:dyDescent="0.25">
      <c r="A266" s="1">
        <v>44946</v>
      </c>
      <c r="B266" t="s">
        <v>260</v>
      </c>
      <c r="C266" t="s">
        <v>51</v>
      </c>
      <c r="D266" t="s">
        <v>72</v>
      </c>
      <c r="E266" t="s">
        <v>131</v>
      </c>
      <c r="F266" t="s">
        <v>255</v>
      </c>
      <c r="G266" t="s">
        <v>256</v>
      </c>
      <c r="H266" s="31">
        <v>13.142970127189749</v>
      </c>
      <c r="I26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RUTINAGrasa Total (g/100g)44946MLA001/2023</v>
      </c>
    </row>
    <row r="267" spans="1:9" x14ac:dyDescent="0.25">
      <c r="A267" s="1">
        <v>44946</v>
      </c>
      <c r="B267" t="s">
        <v>260</v>
      </c>
      <c r="C267" t="s">
        <v>51</v>
      </c>
      <c r="D267" t="s">
        <v>72</v>
      </c>
      <c r="E267" t="s">
        <v>283</v>
      </c>
      <c r="F267" t="s">
        <v>255</v>
      </c>
      <c r="G267" t="s">
        <v>256</v>
      </c>
      <c r="H267" s="31">
        <v>2.0940704658349611</v>
      </c>
      <c r="I26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RUTINAGrasa poliinsaturada (g/100g)44946MLA001/2023</v>
      </c>
    </row>
    <row r="268" spans="1:9" x14ac:dyDescent="0.25">
      <c r="A268" s="1">
        <v>44946</v>
      </c>
      <c r="B268" t="s">
        <v>260</v>
      </c>
      <c r="C268" t="s">
        <v>51</v>
      </c>
      <c r="D268" t="s">
        <v>72</v>
      </c>
      <c r="E268" t="s">
        <v>128</v>
      </c>
      <c r="F268" t="s">
        <v>255</v>
      </c>
      <c r="G268" t="s">
        <v>256</v>
      </c>
      <c r="H268" s="31">
        <v>1.9979310647842135</v>
      </c>
      <c r="I26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RUTINAOmega 6 (g/100g)44946MLA001/2023</v>
      </c>
    </row>
    <row r="269" spans="1:9" x14ac:dyDescent="0.25">
      <c r="A269" s="1">
        <v>44946</v>
      </c>
      <c r="B269" t="s">
        <v>260</v>
      </c>
      <c r="C269" t="s">
        <v>51</v>
      </c>
      <c r="D269" t="s">
        <v>72</v>
      </c>
      <c r="E269" t="s">
        <v>129</v>
      </c>
      <c r="F269" t="s">
        <v>255</v>
      </c>
      <c r="G269" t="s">
        <v>256</v>
      </c>
      <c r="H269" s="31">
        <v>8.1683498923188408E-2</v>
      </c>
      <c r="I26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RUTINAOmega 3 (g/100g)44946MLA001/2023</v>
      </c>
    </row>
    <row r="270" spans="1:9" x14ac:dyDescent="0.25">
      <c r="A270" s="1">
        <v>44946</v>
      </c>
      <c r="B270" t="s">
        <v>260</v>
      </c>
      <c r="C270" t="s">
        <v>51</v>
      </c>
      <c r="D270" t="s">
        <v>72</v>
      </c>
      <c r="E270" t="s">
        <v>127</v>
      </c>
      <c r="F270" t="s">
        <v>255</v>
      </c>
      <c r="G270" t="s">
        <v>256</v>
      </c>
      <c r="H270" s="31">
        <v>5.0999894662607623</v>
      </c>
      <c r="I27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RUTINAOmega 9 (g/100g)44946MLA001/2023</v>
      </c>
    </row>
    <row r="271" spans="1:9" x14ac:dyDescent="0.25">
      <c r="A271" s="1">
        <v>44946</v>
      </c>
      <c r="B271" t="s">
        <v>260</v>
      </c>
      <c r="C271" t="s">
        <v>51</v>
      </c>
      <c r="D271" t="s">
        <v>72</v>
      </c>
      <c r="E271" t="s">
        <v>124</v>
      </c>
      <c r="F271" t="s">
        <v>255</v>
      </c>
      <c r="G271" t="s">
        <v>256</v>
      </c>
      <c r="H271" s="31">
        <v>5.6342221167055131</v>
      </c>
      <c r="I27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RUTINAGrasa saturada (g/100g)44946MLA001/2023</v>
      </c>
    </row>
    <row r="272" spans="1:9" x14ac:dyDescent="0.25">
      <c r="A272" s="1">
        <v>44946</v>
      </c>
      <c r="B272" t="s">
        <v>260</v>
      </c>
      <c r="C272" t="s">
        <v>51</v>
      </c>
      <c r="D272" t="s">
        <v>72</v>
      </c>
      <c r="E272" t="s">
        <v>282</v>
      </c>
      <c r="F272" t="s">
        <v>255</v>
      </c>
      <c r="G272" t="s">
        <v>256</v>
      </c>
      <c r="H272" s="31">
        <v>5.4146775446492725</v>
      </c>
      <c r="I27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RUTINAGrasa monoinsaturada (g/100g)44946MLA001/2023</v>
      </c>
    </row>
    <row r="273" spans="1:9" x14ac:dyDescent="0.25">
      <c r="A273" s="1">
        <v>44946</v>
      </c>
      <c r="B273" t="s">
        <v>260</v>
      </c>
      <c r="C273" t="s">
        <v>51</v>
      </c>
      <c r="D273" t="s">
        <v>72</v>
      </c>
      <c r="E273" t="s">
        <v>284</v>
      </c>
      <c r="F273" t="s">
        <v>255</v>
      </c>
      <c r="G273" t="s">
        <v>256</v>
      </c>
      <c r="H273" s="31">
        <v>32.810056705513624</v>
      </c>
      <c r="I27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20912-22MUESTRA DE RUTINAGrasa trans (mg/100g)44946MLA001/2023</v>
      </c>
    </row>
    <row r="274" spans="1:9" x14ac:dyDescent="0.25">
      <c r="A274" s="1">
        <v>44946</v>
      </c>
      <c r="B274" t="s">
        <v>261</v>
      </c>
      <c r="C274" t="s">
        <v>51</v>
      </c>
      <c r="D274" t="s">
        <v>72</v>
      </c>
      <c r="E274" t="s">
        <v>131</v>
      </c>
      <c r="F274" t="s">
        <v>255</v>
      </c>
      <c r="G274" t="s">
        <v>256</v>
      </c>
      <c r="H274" s="31">
        <v>16.507130390419217</v>
      </c>
      <c r="I27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RUTINAGrasa Total (g/100g)44946MLA001/2023</v>
      </c>
    </row>
    <row r="275" spans="1:9" x14ac:dyDescent="0.25">
      <c r="A275" s="1">
        <v>44946</v>
      </c>
      <c r="B275" t="s">
        <v>261</v>
      </c>
      <c r="C275" t="s">
        <v>51</v>
      </c>
      <c r="D275" t="s">
        <v>72</v>
      </c>
      <c r="E275" t="s">
        <v>283</v>
      </c>
      <c r="F275" t="s">
        <v>255</v>
      </c>
      <c r="G275" t="s">
        <v>256</v>
      </c>
      <c r="H275" s="31">
        <v>2.9221634577604152</v>
      </c>
      <c r="I27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RUTINAGrasa poliinsaturada (g/100g)44946MLA001/2023</v>
      </c>
    </row>
    <row r="276" spans="1:9" x14ac:dyDescent="0.25">
      <c r="A276" s="1">
        <v>44946</v>
      </c>
      <c r="B276" t="s">
        <v>261</v>
      </c>
      <c r="C276" t="s">
        <v>51</v>
      </c>
      <c r="D276" t="s">
        <v>72</v>
      </c>
      <c r="E276" t="s">
        <v>128</v>
      </c>
      <c r="F276" t="s">
        <v>255</v>
      </c>
      <c r="G276" t="s">
        <v>256</v>
      </c>
      <c r="H276" s="31">
        <v>2.8092511457877776</v>
      </c>
      <c r="I27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RUTINAOmega 6 (g/100g)44946MLA001/2023</v>
      </c>
    </row>
    <row r="277" spans="1:9" x14ac:dyDescent="0.25">
      <c r="A277" s="1">
        <v>44946</v>
      </c>
      <c r="B277" t="s">
        <v>261</v>
      </c>
      <c r="C277" t="s">
        <v>51</v>
      </c>
      <c r="D277" t="s">
        <v>72</v>
      </c>
      <c r="E277" t="s">
        <v>129</v>
      </c>
      <c r="F277" t="s">
        <v>255</v>
      </c>
      <c r="G277" t="s">
        <v>256</v>
      </c>
      <c r="H277" s="31">
        <v>0.10803096228993807</v>
      </c>
      <c r="I27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RUTINAOmega 3 (g/100g)44946MLA001/2023</v>
      </c>
    </row>
    <row r="278" spans="1:9" x14ac:dyDescent="0.25">
      <c r="A278" s="1">
        <v>44946</v>
      </c>
      <c r="B278" t="s">
        <v>261</v>
      </c>
      <c r="C278" t="s">
        <v>51</v>
      </c>
      <c r="D278" t="s">
        <v>72</v>
      </c>
      <c r="E278" t="s">
        <v>127</v>
      </c>
      <c r="F278" t="s">
        <v>255</v>
      </c>
      <c r="G278" t="s">
        <v>256</v>
      </c>
      <c r="H278" s="31">
        <v>6.7036810699734222</v>
      </c>
      <c r="I27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RUTINAOmega 9 (g/100g)44946MLA001/2023</v>
      </c>
    </row>
    <row r="279" spans="1:9" x14ac:dyDescent="0.25">
      <c r="A279" s="1">
        <v>44946</v>
      </c>
      <c r="B279" t="s">
        <v>261</v>
      </c>
      <c r="C279" t="s">
        <v>51</v>
      </c>
      <c r="D279" t="s">
        <v>72</v>
      </c>
      <c r="E279" t="s">
        <v>124</v>
      </c>
      <c r="F279" t="s">
        <v>255</v>
      </c>
      <c r="G279" t="s">
        <v>256</v>
      </c>
      <c r="H279" s="31">
        <v>6.52405842350759</v>
      </c>
      <c r="I27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RUTINAGrasa saturada (g/100g)44946MLA001/2023</v>
      </c>
    </row>
    <row r="280" spans="1:9" x14ac:dyDescent="0.25">
      <c r="A280" s="1">
        <v>44946</v>
      </c>
      <c r="B280" t="s">
        <v>261</v>
      </c>
      <c r="C280" t="s">
        <v>51</v>
      </c>
      <c r="D280" t="s">
        <v>72</v>
      </c>
      <c r="E280" t="s">
        <v>282</v>
      </c>
      <c r="F280" t="s">
        <v>255</v>
      </c>
      <c r="G280" t="s">
        <v>256</v>
      </c>
      <c r="H280" s="31">
        <v>7.0609085091512132</v>
      </c>
      <c r="I28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RUTINAGrasa monoinsaturada (g/100g)44946MLA001/2023</v>
      </c>
    </row>
    <row r="281" spans="1:9" x14ac:dyDescent="0.25">
      <c r="A281" s="1">
        <v>44946</v>
      </c>
      <c r="B281" t="s">
        <v>261</v>
      </c>
      <c r="C281" t="s">
        <v>51</v>
      </c>
      <c r="D281" t="s">
        <v>72</v>
      </c>
      <c r="E281" t="s">
        <v>284</v>
      </c>
      <c r="F281" t="s">
        <v>255</v>
      </c>
      <c r="G281" t="s">
        <v>256</v>
      </c>
      <c r="H281" s="31">
        <v>25.767312910460834</v>
      </c>
      <c r="I28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20913-22MUESTRA DE RUTINAGrasa trans (mg/100g)44946MLA001/2023</v>
      </c>
    </row>
    <row r="282" spans="1:9" x14ac:dyDescent="0.25">
      <c r="A282" s="1">
        <v>44951</v>
      </c>
      <c r="B282" t="s">
        <v>290</v>
      </c>
      <c r="C282" t="s">
        <v>51</v>
      </c>
      <c r="D282" t="s">
        <v>72</v>
      </c>
      <c r="E282" t="s">
        <v>131</v>
      </c>
      <c r="F282" t="s">
        <v>255</v>
      </c>
      <c r="G282" t="s">
        <v>293</v>
      </c>
      <c r="H282" s="31">
        <v>10.168676961648691</v>
      </c>
      <c r="I28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RUTINAGrasa Total (g/100g)44951MLA003/2023</v>
      </c>
    </row>
    <row r="283" spans="1:9" x14ac:dyDescent="0.25">
      <c r="A283" s="1">
        <v>44951</v>
      </c>
      <c r="B283" t="s">
        <v>290</v>
      </c>
      <c r="C283" t="s">
        <v>51</v>
      </c>
      <c r="D283" t="s">
        <v>72</v>
      </c>
      <c r="E283" t="s">
        <v>283</v>
      </c>
      <c r="F283" t="s">
        <v>255</v>
      </c>
      <c r="G283" t="s">
        <v>293</v>
      </c>
      <c r="H283" s="31">
        <v>2.1001187619406125</v>
      </c>
      <c r="I28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RUTINAGrasa poliinsaturada (g/100g)44951MLA003/2023</v>
      </c>
    </row>
    <row r="284" spans="1:9" x14ac:dyDescent="0.25">
      <c r="A284" s="1">
        <v>44951</v>
      </c>
      <c r="B284" t="s">
        <v>290</v>
      </c>
      <c r="C284" t="s">
        <v>51</v>
      </c>
      <c r="D284" t="s">
        <v>72</v>
      </c>
      <c r="E284" t="s">
        <v>128</v>
      </c>
      <c r="F284" t="s">
        <v>255</v>
      </c>
      <c r="G284" t="s">
        <v>293</v>
      </c>
      <c r="H284" s="31">
        <v>1.9751870300483454</v>
      </c>
      <c r="I28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RUTINAOmega 6 (g/100g)44951MLA003/2023</v>
      </c>
    </row>
    <row r="285" spans="1:9" x14ac:dyDescent="0.25">
      <c r="A285" s="1">
        <v>44951</v>
      </c>
      <c r="B285" t="s">
        <v>290</v>
      </c>
      <c r="C285" t="s">
        <v>51</v>
      </c>
      <c r="D285" t="s">
        <v>72</v>
      </c>
      <c r="E285" t="s">
        <v>129</v>
      </c>
      <c r="F285" t="s">
        <v>255</v>
      </c>
      <c r="G285" t="s">
        <v>293</v>
      </c>
      <c r="H285" s="31">
        <v>0.11447087933234221</v>
      </c>
      <c r="I28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RUTINAOmega 3 (g/100g)44951MLA003/2023</v>
      </c>
    </row>
    <row r="286" spans="1:9" x14ac:dyDescent="0.25">
      <c r="A286" s="1">
        <v>44951</v>
      </c>
      <c r="B286" t="s">
        <v>290</v>
      </c>
      <c r="C286" t="s">
        <v>51</v>
      </c>
      <c r="D286" t="s">
        <v>72</v>
      </c>
      <c r="E286" t="s">
        <v>127</v>
      </c>
      <c r="F286" t="s">
        <v>255</v>
      </c>
      <c r="G286" t="s">
        <v>293</v>
      </c>
      <c r="H286" s="31">
        <v>4.1518617242270883</v>
      </c>
      <c r="I28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RUTINAOmega 9 (g/100g)44951MLA003/2023</v>
      </c>
    </row>
    <row r="287" spans="1:9" x14ac:dyDescent="0.25">
      <c r="A287" s="1">
        <v>44951</v>
      </c>
      <c r="B287" t="s">
        <v>290</v>
      </c>
      <c r="C287" t="s">
        <v>51</v>
      </c>
      <c r="D287" t="s">
        <v>72</v>
      </c>
      <c r="E287" t="s">
        <v>124</v>
      </c>
      <c r="F287" t="s">
        <v>255</v>
      </c>
      <c r="G287" t="s">
        <v>293</v>
      </c>
      <c r="H287" s="31">
        <v>3.5016871158186222</v>
      </c>
      <c r="I28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RUTINAGrasa saturada (g/100g)44951MLA003/2023</v>
      </c>
    </row>
    <row r="288" spans="1:9" x14ac:dyDescent="0.25">
      <c r="A288" s="1">
        <v>44951</v>
      </c>
      <c r="B288" t="s">
        <v>290</v>
      </c>
      <c r="C288" t="s">
        <v>51</v>
      </c>
      <c r="D288" t="s">
        <v>72</v>
      </c>
      <c r="E288" t="s">
        <v>282</v>
      </c>
      <c r="F288" t="s">
        <v>255</v>
      </c>
      <c r="G288" t="s">
        <v>293</v>
      </c>
      <c r="H288" s="31">
        <v>4.5668710838894553</v>
      </c>
      <c r="I28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RUTINAGrasa monoinsaturada (g/100g)44951MLA003/2023</v>
      </c>
    </row>
    <row r="289" spans="1:9" x14ac:dyDescent="0.25">
      <c r="A289" s="1">
        <v>44951</v>
      </c>
      <c r="B289" t="s">
        <v>290</v>
      </c>
      <c r="C289" t="s">
        <v>51</v>
      </c>
      <c r="D289" t="s">
        <v>72</v>
      </c>
      <c r="E289" t="s">
        <v>284</v>
      </c>
      <c r="F289" t="s">
        <v>255</v>
      </c>
      <c r="G289" t="s">
        <v>293</v>
      </c>
      <c r="H289" s="31">
        <v>46.069869686952508</v>
      </c>
      <c r="I28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0495-23MUESTRA DE RUTINAGrasa trans (mg/100g)44951MLA003/2023</v>
      </c>
    </row>
    <row r="290" spans="1:9" x14ac:dyDescent="0.25">
      <c r="A290" s="1">
        <v>44951</v>
      </c>
      <c r="B290" t="s">
        <v>291</v>
      </c>
      <c r="C290" t="s">
        <v>51</v>
      </c>
      <c r="D290" t="s">
        <v>78</v>
      </c>
      <c r="E290" t="s">
        <v>131</v>
      </c>
      <c r="F290" t="s">
        <v>255</v>
      </c>
      <c r="G290" t="s">
        <v>293</v>
      </c>
      <c r="H290" s="31">
        <v>6.6183366399322736</v>
      </c>
      <c r="I29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RUTINAGrasa Total (g/100g)44951MLA003/2023</v>
      </c>
    </row>
    <row r="291" spans="1:9" x14ac:dyDescent="0.25">
      <c r="A291" s="1">
        <v>44951</v>
      </c>
      <c r="B291" t="s">
        <v>291</v>
      </c>
      <c r="C291" t="s">
        <v>51</v>
      </c>
      <c r="D291" t="s">
        <v>78</v>
      </c>
      <c r="E291" t="s">
        <v>283</v>
      </c>
      <c r="F291" t="s">
        <v>255</v>
      </c>
      <c r="G291" t="s">
        <v>293</v>
      </c>
      <c r="H291" s="31">
        <v>3.1742553891084411</v>
      </c>
      <c r="I29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RUTINAGrasa poliinsaturada (g/100g)44951MLA003/2023</v>
      </c>
    </row>
    <row r="292" spans="1:9" x14ac:dyDescent="0.25">
      <c r="A292" s="1">
        <v>44951</v>
      </c>
      <c r="B292" t="s">
        <v>291</v>
      </c>
      <c r="C292" t="s">
        <v>51</v>
      </c>
      <c r="D292" t="s">
        <v>78</v>
      </c>
      <c r="E292" t="s">
        <v>128</v>
      </c>
      <c r="F292" t="s">
        <v>255</v>
      </c>
      <c r="G292" t="s">
        <v>293</v>
      </c>
      <c r="H292" s="31">
        <v>3.0951941712905207</v>
      </c>
      <c r="I29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RUTINAOmega 6 (g/100g)44951MLA003/2023</v>
      </c>
    </row>
    <row r="293" spans="1:9" x14ac:dyDescent="0.25">
      <c r="A293" s="1">
        <v>44951</v>
      </c>
      <c r="B293" t="s">
        <v>291</v>
      </c>
      <c r="C293" t="s">
        <v>51</v>
      </c>
      <c r="D293" t="s">
        <v>78</v>
      </c>
      <c r="E293" t="s">
        <v>129</v>
      </c>
      <c r="F293" t="s">
        <v>255</v>
      </c>
      <c r="G293" t="s">
        <v>293</v>
      </c>
      <c r="H293" s="31">
        <v>7.138863318174031E-2</v>
      </c>
      <c r="I29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RUTINAOmega 3 (g/100g)44951MLA003/2023</v>
      </c>
    </row>
    <row r="294" spans="1:9" x14ac:dyDescent="0.25">
      <c r="A294" s="1">
        <v>44951</v>
      </c>
      <c r="B294" t="s">
        <v>291</v>
      </c>
      <c r="C294" t="s">
        <v>51</v>
      </c>
      <c r="D294" t="s">
        <v>78</v>
      </c>
      <c r="E294" t="s">
        <v>127</v>
      </c>
      <c r="F294" t="s">
        <v>255</v>
      </c>
      <c r="G294" t="s">
        <v>293</v>
      </c>
      <c r="H294" s="31">
        <v>1.9029657247658833</v>
      </c>
      <c r="I29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RUTINAOmega 9 (g/100g)44951MLA003/2023</v>
      </c>
    </row>
    <row r="295" spans="1:9" x14ac:dyDescent="0.25">
      <c r="A295" s="1">
        <v>44951</v>
      </c>
      <c r="B295" t="s">
        <v>291</v>
      </c>
      <c r="C295" t="s">
        <v>51</v>
      </c>
      <c r="D295" t="s">
        <v>78</v>
      </c>
      <c r="E295" t="s">
        <v>124</v>
      </c>
      <c r="F295" t="s">
        <v>255</v>
      </c>
      <c r="G295" t="s">
        <v>293</v>
      </c>
      <c r="H295" s="31">
        <v>1.5336473883449204</v>
      </c>
      <c r="I29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RUTINAGrasa saturada (g/100g)44951MLA003/2023</v>
      </c>
    </row>
    <row r="296" spans="1:9" x14ac:dyDescent="0.25">
      <c r="A296" s="1">
        <v>44951</v>
      </c>
      <c r="B296" t="s">
        <v>291</v>
      </c>
      <c r="C296" t="s">
        <v>51</v>
      </c>
      <c r="D296" t="s">
        <v>78</v>
      </c>
      <c r="E296" t="s">
        <v>282</v>
      </c>
      <c r="F296" t="s">
        <v>255</v>
      </c>
      <c r="G296" t="s">
        <v>293</v>
      </c>
      <c r="H296" s="31">
        <v>1.9104338624789099</v>
      </c>
      <c r="I296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RUTINAGrasa monoinsaturada (g/100g)44951MLA003/2023</v>
      </c>
    </row>
    <row r="297" spans="1:9" x14ac:dyDescent="0.25">
      <c r="A297" s="1">
        <v>44951</v>
      </c>
      <c r="B297" t="s">
        <v>291</v>
      </c>
      <c r="C297" t="s">
        <v>51</v>
      </c>
      <c r="D297" t="s">
        <v>78</v>
      </c>
      <c r="E297" t="s">
        <v>284</v>
      </c>
      <c r="F297" t="s">
        <v>255</v>
      </c>
      <c r="G297" t="s">
        <v>293</v>
      </c>
      <c r="H297" s="31">
        <v>15.048728080197055</v>
      </c>
      <c r="I297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0603-23MUESTRA DE RUTINAGrasa trans (mg/100g)44951MLA003/2023</v>
      </c>
    </row>
    <row r="298" spans="1:9" x14ac:dyDescent="0.25">
      <c r="A298" s="1">
        <v>44951</v>
      </c>
      <c r="B298" t="s">
        <v>292</v>
      </c>
      <c r="C298" t="s">
        <v>51</v>
      </c>
      <c r="D298" t="s">
        <v>76</v>
      </c>
      <c r="E298" t="s">
        <v>131</v>
      </c>
      <c r="F298" t="s">
        <v>255</v>
      </c>
      <c r="G298" t="s">
        <v>276</v>
      </c>
      <c r="H298" s="31">
        <v>12.545321224136936</v>
      </c>
      <c r="I298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RUTINAGrasa Total (g/100g)44951MLA002/2023</v>
      </c>
    </row>
    <row r="299" spans="1:9" x14ac:dyDescent="0.25">
      <c r="A299" s="1">
        <v>44951</v>
      </c>
      <c r="B299" t="s">
        <v>292</v>
      </c>
      <c r="C299" t="s">
        <v>51</v>
      </c>
      <c r="D299" t="s">
        <v>76</v>
      </c>
      <c r="E299" t="s">
        <v>283</v>
      </c>
      <c r="F299" t="s">
        <v>255</v>
      </c>
      <c r="G299" t="s">
        <v>276</v>
      </c>
      <c r="H299" s="31">
        <v>6.7835323128288696</v>
      </c>
      <c r="I299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RUTINAGrasa poliinsaturada (g/100g)44951MLA002/2023</v>
      </c>
    </row>
    <row r="300" spans="1:9" x14ac:dyDescent="0.25">
      <c r="A300" s="1">
        <v>44951</v>
      </c>
      <c r="B300" t="s">
        <v>292</v>
      </c>
      <c r="C300" t="s">
        <v>51</v>
      </c>
      <c r="D300" t="s">
        <v>76</v>
      </c>
      <c r="E300" t="s">
        <v>128</v>
      </c>
      <c r="F300" t="s">
        <v>255</v>
      </c>
      <c r="G300" t="s">
        <v>276</v>
      </c>
      <c r="H300" s="31">
        <v>6.0756312970535795</v>
      </c>
      <c r="I300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RUTINAOmega 6 (g/100g)44951MLA002/2023</v>
      </c>
    </row>
    <row r="301" spans="1:9" x14ac:dyDescent="0.25">
      <c r="A301" s="1">
        <v>44951</v>
      </c>
      <c r="B301" t="s">
        <v>292</v>
      </c>
      <c r="C301" t="s">
        <v>51</v>
      </c>
      <c r="D301" t="s">
        <v>76</v>
      </c>
      <c r="E301" t="s">
        <v>129</v>
      </c>
      <c r="F301" t="s">
        <v>255</v>
      </c>
      <c r="G301" t="s">
        <v>276</v>
      </c>
      <c r="H301" s="31">
        <v>0.70790101577528985</v>
      </c>
      <c r="I301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RUTINAOmega 3 (g/100g)44951MLA002/2023</v>
      </c>
    </row>
    <row r="302" spans="1:9" x14ac:dyDescent="0.25">
      <c r="A302" s="1">
        <v>44951</v>
      </c>
      <c r="B302" t="s">
        <v>292</v>
      </c>
      <c r="C302" t="s">
        <v>51</v>
      </c>
      <c r="D302" t="s">
        <v>76</v>
      </c>
      <c r="E302" t="s">
        <v>127</v>
      </c>
      <c r="F302" t="s">
        <v>255</v>
      </c>
      <c r="G302" t="s">
        <v>276</v>
      </c>
      <c r="H302" s="31">
        <v>3.4409422045298621</v>
      </c>
      <c r="I302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RUTINAOmega 9 (g/100g)44951MLA002/2023</v>
      </c>
    </row>
    <row r="303" spans="1:9" x14ac:dyDescent="0.25">
      <c r="A303" s="1">
        <v>44951</v>
      </c>
      <c r="B303" t="s">
        <v>292</v>
      </c>
      <c r="C303" t="s">
        <v>51</v>
      </c>
      <c r="D303" t="s">
        <v>76</v>
      </c>
      <c r="E303" t="s">
        <v>124</v>
      </c>
      <c r="F303" t="s">
        <v>255</v>
      </c>
      <c r="G303" t="s">
        <v>276</v>
      </c>
      <c r="H303" s="31">
        <v>2.2904211093624847</v>
      </c>
      <c r="I303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RUTINAGrasa saturada (g/100g)44951MLA002/2023</v>
      </c>
    </row>
    <row r="304" spans="1:9" x14ac:dyDescent="0.25">
      <c r="A304" s="1">
        <v>44951</v>
      </c>
      <c r="B304" t="s">
        <v>292</v>
      </c>
      <c r="C304" t="s">
        <v>51</v>
      </c>
      <c r="D304" t="s">
        <v>76</v>
      </c>
      <c r="E304" t="s">
        <v>282</v>
      </c>
      <c r="F304" t="s">
        <v>255</v>
      </c>
      <c r="G304" t="s">
        <v>276</v>
      </c>
      <c r="H304" s="31">
        <v>3.4713678019455858</v>
      </c>
      <c r="I304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RUTINAGrasa monoinsaturada (g/100g)44951MLA002/2023</v>
      </c>
    </row>
    <row r="305" spans="1:9" x14ac:dyDescent="0.25">
      <c r="A305" s="1">
        <v>44951</v>
      </c>
      <c r="B305" t="s">
        <v>292</v>
      </c>
      <c r="C305" t="s">
        <v>51</v>
      </c>
      <c r="D305" t="s">
        <v>76</v>
      </c>
      <c r="E305" t="s">
        <v>284</v>
      </c>
      <c r="F305" t="s">
        <v>255</v>
      </c>
      <c r="G305" t="s">
        <v>276</v>
      </c>
      <c r="H305" s="31">
        <v>40.515905079423874</v>
      </c>
      <c r="I305" t="str">
        <f>PERFIL_TOTAL[[#This Row],[ID Muestra]]&amp;PERFIL_TOTAL[[#This Row],[Tipo de muestra]]&amp;PERFIL_TOTAL[[#This Row],[Tipo]]&amp;PERFIL_TOTAL[[#This Row],[Fecha ]]&amp;PERFIL_TOTAL[[#This Row],[Realizó]]&amp;PERFIL_TOTAL[[#This Row],[Trazabilidad (FOR-TC-140)]]</f>
        <v>0849-23MUESTRA DE RUTINAGrasa trans (mg/100g)44951MLA002/2023</v>
      </c>
    </row>
  </sheetData>
  <phoneticPr fontId="1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E90E-74B1-44F3-8B06-227AF78A855B}">
  <dimension ref="A1:I1445"/>
  <sheetViews>
    <sheetView workbookViewId="0">
      <selection activeCell="G1322" sqref="G1322"/>
    </sheetView>
  </sheetViews>
  <sheetFormatPr baseColWidth="10" defaultRowHeight="15" x14ac:dyDescent="0.25"/>
  <cols>
    <col min="1" max="1" width="10.42578125" bestFit="1" customWidth="1"/>
    <col min="2" max="2" width="13" bestFit="1" customWidth="1"/>
    <col min="3" max="3" width="19.42578125" bestFit="1" customWidth="1"/>
    <col min="4" max="4" width="33.42578125" bestFit="1" customWidth="1"/>
    <col min="5" max="5" width="52.85546875" bestFit="1" customWidth="1"/>
    <col min="6" max="6" width="9.7109375" bestFit="1" customWidth="1"/>
    <col min="7" max="7" width="12.5703125" bestFit="1" customWidth="1"/>
    <col min="8" max="8" width="26.28515625" bestFit="1" customWidth="1"/>
    <col min="9" max="9" width="9.7109375" bestFit="1" customWidth="1"/>
  </cols>
  <sheetData>
    <row r="1" spans="1:9" x14ac:dyDescent="0.25">
      <c r="A1" t="s">
        <v>41</v>
      </c>
      <c r="B1" t="s">
        <v>42</v>
      </c>
      <c r="C1" t="s">
        <v>45</v>
      </c>
      <c r="D1" t="s">
        <v>43</v>
      </c>
      <c r="E1" t="s">
        <v>0</v>
      </c>
      <c r="F1" t="s">
        <v>250</v>
      </c>
      <c r="G1" t="s">
        <v>123</v>
      </c>
      <c r="H1" t="s">
        <v>49</v>
      </c>
      <c r="I1" t="s">
        <v>47</v>
      </c>
    </row>
    <row r="2" spans="1:9" hidden="1" x14ac:dyDescent="0.25">
      <c r="A2" s="1">
        <v>44946</v>
      </c>
      <c r="B2" t="s">
        <v>265</v>
      </c>
      <c r="C2" t="s">
        <v>57</v>
      </c>
      <c r="D2" t="s">
        <v>85</v>
      </c>
      <c r="E2" t="s">
        <v>132</v>
      </c>
      <c r="F2" t="s">
        <v>251</v>
      </c>
      <c r="G2" s="31">
        <v>1.2665837568369117E-3</v>
      </c>
      <c r="H2" t="s">
        <v>256</v>
      </c>
      <c r="I2" t="s">
        <v>255</v>
      </c>
    </row>
    <row r="3" spans="1:9" hidden="1" x14ac:dyDescent="0.25">
      <c r="A3" s="1">
        <v>44946</v>
      </c>
      <c r="B3" t="s">
        <v>265</v>
      </c>
      <c r="C3" t="s">
        <v>51</v>
      </c>
      <c r="D3" t="s">
        <v>85</v>
      </c>
      <c r="E3" t="s">
        <v>132</v>
      </c>
      <c r="F3" t="s">
        <v>251</v>
      </c>
      <c r="G3" s="31">
        <v>2.6211001595093683E-3</v>
      </c>
      <c r="H3" t="s">
        <v>256</v>
      </c>
      <c r="I3" t="s">
        <v>255</v>
      </c>
    </row>
    <row r="4" spans="1:9" hidden="1" x14ac:dyDescent="0.25">
      <c r="A4" s="1">
        <v>44946</v>
      </c>
      <c r="B4" t="s">
        <v>265</v>
      </c>
      <c r="C4" t="s">
        <v>57</v>
      </c>
      <c r="D4" t="s">
        <v>85</v>
      </c>
      <c r="E4" t="s">
        <v>133</v>
      </c>
      <c r="F4" t="s">
        <v>251</v>
      </c>
      <c r="G4" s="31">
        <v>0</v>
      </c>
      <c r="H4" t="s">
        <v>256</v>
      </c>
      <c r="I4" t="s">
        <v>255</v>
      </c>
    </row>
    <row r="5" spans="1:9" hidden="1" x14ac:dyDescent="0.25">
      <c r="A5" s="1">
        <v>44946</v>
      </c>
      <c r="B5" t="s">
        <v>265</v>
      </c>
      <c r="C5" t="s">
        <v>51</v>
      </c>
      <c r="D5" t="s">
        <v>85</v>
      </c>
      <c r="E5" t="s">
        <v>133</v>
      </c>
      <c r="F5" t="s">
        <v>251</v>
      </c>
      <c r="G5" s="31">
        <v>1.1885838487585587E-3</v>
      </c>
      <c r="H5" t="s">
        <v>256</v>
      </c>
      <c r="I5" t="s">
        <v>255</v>
      </c>
    </row>
    <row r="6" spans="1:9" hidden="1" x14ac:dyDescent="0.25">
      <c r="A6" s="1">
        <v>44946</v>
      </c>
      <c r="B6" t="s">
        <v>265</v>
      </c>
      <c r="C6" t="s">
        <v>57</v>
      </c>
      <c r="D6" t="s">
        <v>85</v>
      </c>
      <c r="E6" t="s">
        <v>134</v>
      </c>
      <c r="F6" t="s">
        <v>251</v>
      </c>
      <c r="G6" s="31">
        <v>1.4658888308596667E-3</v>
      </c>
      <c r="H6" t="s">
        <v>256</v>
      </c>
      <c r="I6" t="s">
        <v>255</v>
      </c>
    </row>
    <row r="7" spans="1:9" hidden="1" x14ac:dyDescent="0.25">
      <c r="A7" s="1">
        <v>44946</v>
      </c>
      <c r="B7" t="s">
        <v>265</v>
      </c>
      <c r="C7" t="s">
        <v>51</v>
      </c>
      <c r="D7" t="s">
        <v>85</v>
      </c>
      <c r="E7" t="s">
        <v>134</v>
      </c>
      <c r="F7" t="s">
        <v>251</v>
      </c>
      <c r="G7" s="31">
        <v>6.7849409982586907E-3</v>
      </c>
      <c r="H7" t="s">
        <v>256</v>
      </c>
      <c r="I7" t="s">
        <v>255</v>
      </c>
    </row>
    <row r="8" spans="1:9" hidden="1" x14ac:dyDescent="0.25">
      <c r="A8" s="1">
        <v>44946</v>
      </c>
      <c r="B8" t="s">
        <v>265</v>
      </c>
      <c r="C8" t="s">
        <v>57</v>
      </c>
      <c r="D8" t="s">
        <v>85</v>
      </c>
      <c r="E8" t="s">
        <v>135</v>
      </c>
      <c r="F8" t="s">
        <v>251</v>
      </c>
      <c r="G8" s="31">
        <v>1.8224448947137201E-3</v>
      </c>
      <c r="H8" t="s">
        <v>256</v>
      </c>
      <c r="I8" t="s">
        <v>255</v>
      </c>
    </row>
    <row r="9" spans="1:9" hidden="1" x14ac:dyDescent="0.25">
      <c r="A9" s="1">
        <v>44946</v>
      </c>
      <c r="B9" t="s">
        <v>265</v>
      </c>
      <c r="C9" t="s">
        <v>51</v>
      </c>
      <c r="D9" t="s">
        <v>85</v>
      </c>
      <c r="E9" t="s">
        <v>135</v>
      </c>
      <c r="F9" t="s">
        <v>251</v>
      </c>
      <c r="G9" s="31">
        <v>7.2829551849897109E-3</v>
      </c>
      <c r="H9" t="s">
        <v>256</v>
      </c>
      <c r="I9" t="s">
        <v>255</v>
      </c>
    </row>
    <row r="10" spans="1:9" hidden="1" x14ac:dyDescent="0.25">
      <c r="A10" s="1">
        <v>44946</v>
      </c>
      <c r="B10" t="s">
        <v>265</v>
      </c>
      <c r="C10" t="s">
        <v>57</v>
      </c>
      <c r="D10" t="s">
        <v>85</v>
      </c>
      <c r="E10" t="s">
        <v>137</v>
      </c>
      <c r="F10" t="s">
        <v>251</v>
      </c>
      <c r="G10" s="31">
        <v>8.1744765799928783E-3</v>
      </c>
      <c r="H10" t="s">
        <v>256</v>
      </c>
      <c r="I10" t="s">
        <v>255</v>
      </c>
    </row>
    <row r="11" spans="1:9" hidden="1" x14ac:dyDescent="0.25">
      <c r="A11" s="1">
        <v>44946</v>
      </c>
      <c r="B11" t="s">
        <v>265</v>
      </c>
      <c r="C11" t="s">
        <v>51</v>
      </c>
      <c r="D11" t="s">
        <v>85</v>
      </c>
      <c r="E11" t="s">
        <v>137</v>
      </c>
      <c r="F11" t="s">
        <v>251</v>
      </c>
      <c r="G11" s="31">
        <v>3.5744512991917783E-2</v>
      </c>
      <c r="H11" t="s">
        <v>256</v>
      </c>
      <c r="I11" t="s">
        <v>255</v>
      </c>
    </row>
    <row r="12" spans="1:9" hidden="1" x14ac:dyDescent="0.25">
      <c r="A12" s="1">
        <v>44946</v>
      </c>
      <c r="B12" t="s">
        <v>265</v>
      </c>
      <c r="C12" t="s">
        <v>57</v>
      </c>
      <c r="D12" t="s">
        <v>85</v>
      </c>
      <c r="E12" t="s">
        <v>138</v>
      </c>
      <c r="F12" t="s">
        <v>251</v>
      </c>
      <c r="G12" s="31">
        <v>0</v>
      </c>
      <c r="H12" t="s">
        <v>256</v>
      </c>
      <c r="I12" t="s">
        <v>255</v>
      </c>
    </row>
    <row r="13" spans="1:9" hidden="1" x14ac:dyDescent="0.25">
      <c r="A13" s="1">
        <v>44946</v>
      </c>
      <c r="B13" t="s">
        <v>265</v>
      </c>
      <c r="C13" t="s">
        <v>51</v>
      </c>
      <c r="D13" t="s">
        <v>85</v>
      </c>
      <c r="E13" t="s">
        <v>138</v>
      </c>
      <c r="F13" t="s">
        <v>251</v>
      </c>
      <c r="G13" s="31">
        <v>0</v>
      </c>
      <c r="H13" t="s">
        <v>256</v>
      </c>
      <c r="I13" t="s">
        <v>255</v>
      </c>
    </row>
    <row r="14" spans="1:9" hidden="1" x14ac:dyDescent="0.25">
      <c r="A14" s="1">
        <v>44946</v>
      </c>
      <c r="B14" t="s">
        <v>265</v>
      </c>
      <c r="C14" t="s">
        <v>57</v>
      </c>
      <c r="D14" t="s">
        <v>85</v>
      </c>
      <c r="E14" t="s">
        <v>139</v>
      </c>
      <c r="F14" t="s">
        <v>251</v>
      </c>
      <c r="G14" s="31">
        <v>2.5333361386575312E-2</v>
      </c>
      <c r="H14" t="s">
        <v>256</v>
      </c>
      <c r="I14" t="s">
        <v>255</v>
      </c>
    </row>
    <row r="15" spans="1:9" hidden="1" x14ac:dyDescent="0.25">
      <c r="A15" s="1">
        <v>44946</v>
      </c>
      <c r="B15" t="s">
        <v>265</v>
      </c>
      <c r="C15" t="s">
        <v>51</v>
      </c>
      <c r="D15" t="s">
        <v>85</v>
      </c>
      <c r="E15" t="s">
        <v>139</v>
      </c>
      <c r="F15" t="s">
        <v>251</v>
      </c>
      <c r="G15" s="31">
        <v>4.355606727998055E-2</v>
      </c>
      <c r="H15" t="s">
        <v>256</v>
      </c>
      <c r="I15" t="s">
        <v>255</v>
      </c>
    </row>
    <row r="16" spans="1:9" hidden="1" x14ac:dyDescent="0.25">
      <c r="A16" s="1">
        <v>44946</v>
      </c>
      <c r="B16" t="s">
        <v>265</v>
      </c>
      <c r="C16" t="s">
        <v>57</v>
      </c>
      <c r="D16" t="s">
        <v>85</v>
      </c>
      <c r="E16" t="s">
        <v>140</v>
      </c>
      <c r="F16" t="s">
        <v>251</v>
      </c>
      <c r="G16" s="31">
        <v>0</v>
      </c>
      <c r="H16" t="s">
        <v>256</v>
      </c>
      <c r="I16" t="s">
        <v>255</v>
      </c>
    </row>
    <row r="17" spans="1:9" hidden="1" x14ac:dyDescent="0.25">
      <c r="A17" s="1">
        <v>44946</v>
      </c>
      <c r="B17" t="s">
        <v>265</v>
      </c>
      <c r="C17" t="s">
        <v>51</v>
      </c>
      <c r="D17" t="s">
        <v>85</v>
      </c>
      <c r="E17" t="s">
        <v>140</v>
      </c>
      <c r="F17" t="s">
        <v>251</v>
      </c>
      <c r="G17" s="31">
        <v>1.392701945708115E-3</v>
      </c>
      <c r="H17" t="s">
        <v>256</v>
      </c>
      <c r="I17" t="s">
        <v>255</v>
      </c>
    </row>
    <row r="18" spans="1:9" hidden="1" x14ac:dyDescent="0.25">
      <c r="A18" s="1">
        <v>44946</v>
      </c>
      <c r="B18" t="s">
        <v>265</v>
      </c>
      <c r="C18" t="s">
        <v>57</v>
      </c>
      <c r="D18" t="s">
        <v>85</v>
      </c>
      <c r="E18" t="s">
        <v>141</v>
      </c>
      <c r="F18" t="s">
        <v>251</v>
      </c>
      <c r="G18" s="31">
        <v>8.5593155169089922E-4</v>
      </c>
      <c r="H18" t="s">
        <v>256</v>
      </c>
      <c r="I18" t="s">
        <v>255</v>
      </c>
    </row>
    <row r="19" spans="1:9" hidden="1" x14ac:dyDescent="0.25">
      <c r="A19" s="1">
        <v>44946</v>
      </c>
      <c r="B19" t="s">
        <v>265</v>
      </c>
      <c r="C19" t="s">
        <v>51</v>
      </c>
      <c r="D19" t="s">
        <v>85</v>
      </c>
      <c r="E19" t="s">
        <v>141</v>
      </c>
      <c r="F19" t="s">
        <v>251</v>
      </c>
      <c r="G19" s="31">
        <v>1.8515113112560714E-3</v>
      </c>
      <c r="H19" t="s">
        <v>256</v>
      </c>
      <c r="I19" t="s">
        <v>255</v>
      </c>
    </row>
    <row r="20" spans="1:9" hidden="1" x14ac:dyDescent="0.25">
      <c r="A20" s="1">
        <v>44946</v>
      </c>
      <c r="B20" t="s">
        <v>265</v>
      </c>
      <c r="C20" t="s">
        <v>57</v>
      </c>
      <c r="D20" t="s">
        <v>85</v>
      </c>
      <c r="E20" t="s">
        <v>142</v>
      </c>
      <c r="F20" t="s">
        <v>251</v>
      </c>
      <c r="G20" s="31">
        <v>0</v>
      </c>
      <c r="H20" t="s">
        <v>256</v>
      </c>
      <c r="I20" t="s">
        <v>255</v>
      </c>
    </row>
    <row r="21" spans="1:9" hidden="1" x14ac:dyDescent="0.25">
      <c r="A21" s="1">
        <v>44946</v>
      </c>
      <c r="B21" t="s">
        <v>265</v>
      </c>
      <c r="C21" t="s">
        <v>51</v>
      </c>
      <c r="D21" t="s">
        <v>85</v>
      </c>
      <c r="E21" t="s">
        <v>142</v>
      </c>
      <c r="F21" t="s">
        <v>251</v>
      </c>
      <c r="G21" s="31">
        <v>0</v>
      </c>
      <c r="H21" t="s">
        <v>256</v>
      </c>
      <c r="I21" t="s">
        <v>255</v>
      </c>
    </row>
    <row r="22" spans="1:9" hidden="1" x14ac:dyDescent="0.25">
      <c r="A22" s="1">
        <v>44946</v>
      </c>
      <c r="B22" t="s">
        <v>265</v>
      </c>
      <c r="C22" t="s">
        <v>57</v>
      </c>
      <c r="D22" t="s">
        <v>85</v>
      </c>
      <c r="E22" t="s">
        <v>143</v>
      </c>
      <c r="F22" t="s">
        <v>251</v>
      </c>
      <c r="G22" s="31">
        <v>0.46149587251103108</v>
      </c>
      <c r="H22" t="s">
        <v>256</v>
      </c>
      <c r="I22" t="s">
        <v>255</v>
      </c>
    </row>
    <row r="23" spans="1:9" hidden="1" x14ac:dyDescent="0.25">
      <c r="A23" s="1">
        <v>44946</v>
      </c>
      <c r="B23" t="s">
        <v>265</v>
      </c>
      <c r="C23" t="s">
        <v>51</v>
      </c>
      <c r="D23" t="s">
        <v>85</v>
      </c>
      <c r="E23" t="s">
        <v>143</v>
      </c>
      <c r="F23" t="s">
        <v>251</v>
      </c>
      <c r="G23" s="31">
        <v>0.46884197625123658</v>
      </c>
      <c r="H23" t="s">
        <v>256</v>
      </c>
      <c r="I23" t="s">
        <v>255</v>
      </c>
    </row>
    <row r="24" spans="1:9" hidden="1" x14ac:dyDescent="0.25">
      <c r="A24" s="1">
        <v>44946</v>
      </c>
      <c r="B24" t="s">
        <v>265</v>
      </c>
      <c r="C24" t="s">
        <v>57</v>
      </c>
      <c r="D24" t="s">
        <v>85</v>
      </c>
      <c r="E24" t="s">
        <v>144</v>
      </c>
      <c r="F24" t="s">
        <v>251</v>
      </c>
      <c r="G24" s="31">
        <v>2.360747609129877E-3</v>
      </c>
      <c r="H24" t="s">
        <v>256</v>
      </c>
      <c r="I24" t="s">
        <v>255</v>
      </c>
    </row>
    <row r="25" spans="1:9" hidden="1" x14ac:dyDescent="0.25">
      <c r="A25" s="1">
        <v>44946</v>
      </c>
      <c r="B25" t="s">
        <v>265</v>
      </c>
      <c r="C25" t="s">
        <v>51</v>
      </c>
      <c r="D25" t="s">
        <v>85</v>
      </c>
      <c r="E25" t="s">
        <v>144</v>
      </c>
      <c r="F25" t="s">
        <v>251</v>
      </c>
      <c r="G25" s="31">
        <v>3.1303454574936524E-3</v>
      </c>
      <c r="H25" t="s">
        <v>256</v>
      </c>
      <c r="I25" t="s">
        <v>255</v>
      </c>
    </row>
    <row r="26" spans="1:9" hidden="1" x14ac:dyDescent="0.25">
      <c r="A26" s="1">
        <v>44946</v>
      </c>
      <c r="B26" t="s">
        <v>265</v>
      </c>
      <c r="C26" t="s">
        <v>57</v>
      </c>
      <c r="D26" t="s">
        <v>85</v>
      </c>
      <c r="E26" t="s">
        <v>145</v>
      </c>
      <c r="F26" t="s">
        <v>251</v>
      </c>
      <c r="G26" s="31">
        <v>8.5856364649380891E-4</v>
      </c>
      <c r="H26" t="s">
        <v>256</v>
      </c>
      <c r="I26" t="s">
        <v>255</v>
      </c>
    </row>
    <row r="27" spans="1:9" hidden="1" x14ac:dyDescent="0.25">
      <c r="A27" s="1">
        <v>44946</v>
      </c>
      <c r="B27" t="s">
        <v>265</v>
      </c>
      <c r="C27" t="s">
        <v>51</v>
      </c>
      <c r="D27" t="s">
        <v>85</v>
      </c>
      <c r="E27" t="s">
        <v>145</v>
      </c>
      <c r="F27" t="s">
        <v>251</v>
      </c>
      <c r="G27" s="31">
        <v>1.2631651325430509E-3</v>
      </c>
      <c r="H27" t="s">
        <v>256</v>
      </c>
      <c r="I27" t="s">
        <v>255</v>
      </c>
    </row>
    <row r="28" spans="1:9" hidden="1" x14ac:dyDescent="0.25">
      <c r="A28" s="1">
        <v>44946</v>
      </c>
      <c r="B28" t="s">
        <v>265</v>
      </c>
      <c r="C28" t="s">
        <v>57</v>
      </c>
      <c r="D28" t="s">
        <v>85</v>
      </c>
      <c r="E28" t="s">
        <v>146</v>
      </c>
      <c r="F28" t="s">
        <v>251</v>
      </c>
      <c r="G28" s="31">
        <v>0</v>
      </c>
      <c r="H28" t="s">
        <v>256</v>
      </c>
      <c r="I28" t="s">
        <v>255</v>
      </c>
    </row>
    <row r="29" spans="1:9" hidden="1" x14ac:dyDescent="0.25">
      <c r="A29" s="1">
        <v>44946</v>
      </c>
      <c r="B29" t="s">
        <v>265</v>
      </c>
      <c r="C29" t="s">
        <v>51</v>
      </c>
      <c r="D29" t="s">
        <v>85</v>
      </c>
      <c r="E29" t="s">
        <v>146</v>
      </c>
      <c r="F29" t="s">
        <v>251</v>
      </c>
      <c r="G29" s="31">
        <v>0</v>
      </c>
      <c r="H29" t="s">
        <v>256</v>
      </c>
      <c r="I29" t="s">
        <v>255</v>
      </c>
    </row>
    <row r="30" spans="1:9" hidden="1" x14ac:dyDescent="0.25">
      <c r="A30" s="1">
        <v>44946</v>
      </c>
      <c r="B30" t="s">
        <v>265</v>
      </c>
      <c r="C30" t="s">
        <v>57</v>
      </c>
      <c r="D30" t="s">
        <v>85</v>
      </c>
      <c r="E30" t="s">
        <v>147</v>
      </c>
      <c r="F30" t="s">
        <v>251</v>
      </c>
      <c r="G30" s="31">
        <v>4.1648264567874772E-2</v>
      </c>
      <c r="H30" t="s">
        <v>256</v>
      </c>
      <c r="I30" t="s">
        <v>255</v>
      </c>
    </row>
    <row r="31" spans="1:9" hidden="1" x14ac:dyDescent="0.25">
      <c r="A31" s="1">
        <v>44946</v>
      </c>
      <c r="B31" t="s">
        <v>265</v>
      </c>
      <c r="C31" t="s">
        <v>51</v>
      </c>
      <c r="D31" t="s">
        <v>85</v>
      </c>
      <c r="E31" t="s">
        <v>147</v>
      </c>
      <c r="F31" t="s">
        <v>251</v>
      </c>
      <c r="G31" s="31">
        <v>6.0567350268213846E-2</v>
      </c>
      <c r="H31" t="s">
        <v>256</v>
      </c>
      <c r="I31" t="s">
        <v>255</v>
      </c>
    </row>
    <row r="32" spans="1:9" hidden="1" x14ac:dyDescent="0.25">
      <c r="A32" s="1">
        <v>44946</v>
      </c>
      <c r="B32" t="s">
        <v>265</v>
      </c>
      <c r="C32" t="s">
        <v>57</v>
      </c>
      <c r="D32" t="s">
        <v>85</v>
      </c>
      <c r="E32" t="s">
        <v>148</v>
      </c>
      <c r="F32" t="s">
        <v>251</v>
      </c>
      <c r="G32" s="31">
        <v>0.70983592282247554</v>
      </c>
      <c r="H32" t="s">
        <v>256</v>
      </c>
      <c r="I32" t="s">
        <v>255</v>
      </c>
    </row>
    <row r="33" spans="1:9" hidden="1" x14ac:dyDescent="0.25">
      <c r="A33" s="1">
        <v>44946</v>
      </c>
      <c r="B33" t="s">
        <v>265</v>
      </c>
      <c r="C33" t="s">
        <v>51</v>
      </c>
      <c r="D33" t="s">
        <v>85</v>
      </c>
      <c r="E33" t="s">
        <v>148</v>
      </c>
      <c r="F33" t="s">
        <v>251</v>
      </c>
      <c r="G33" s="31">
        <v>0.86717357889976054</v>
      </c>
      <c r="H33" t="s">
        <v>256</v>
      </c>
      <c r="I33" t="s">
        <v>255</v>
      </c>
    </row>
    <row r="34" spans="1:9" hidden="1" x14ac:dyDescent="0.25">
      <c r="A34" s="1">
        <v>44946</v>
      </c>
      <c r="B34" t="s">
        <v>265</v>
      </c>
      <c r="C34" t="s">
        <v>57</v>
      </c>
      <c r="D34" t="s">
        <v>85</v>
      </c>
      <c r="E34" t="s">
        <v>148</v>
      </c>
      <c r="F34" t="s">
        <v>252</v>
      </c>
      <c r="G34" s="31">
        <v>0.70983592282247554</v>
      </c>
      <c r="H34" t="s">
        <v>256</v>
      </c>
      <c r="I34" t="s">
        <v>255</v>
      </c>
    </row>
    <row r="35" spans="1:9" hidden="1" x14ac:dyDescent="0.25">
      <c r="A35" s="1">
        <v>44946</v>
      </c>
      <c r="B35" t="s">
        <v>265</v>
      </c>
      <c r="C35" t="s">
        <v>51</v>
      </c>
      <c r="D35" t="s">
        <v>85</v>
      </c>
      <c r="E35" t="s">
        <v>148</v>
      </c>
      <c r="F35" t="s">
        <v>252</v>
      </c>
      <c r="G35" s="31">
        <v>0.86717357889976054</v>
      </c>
      <c r="H35" t="s">
        <v>256</v>
      </c>
      <c r="I35" t="s">
        <v>255</v>
      </c>
    </row>
    <row r="36" spans="1:9" hidden="1" x14ac:dyDescent="0.25">
      <c r="A36" s="1">
        <v>44946</v>
      </c>
      <c r="B36" t="s">
        <v>265</v>
      </c>
      <c r="C36" t="s">
        <v>57</v>
      </c>
      <c r="D36" t="s">
        <v>85</v>
      </c>
      <c r="E36" t="s">
        <v>149</v>
      </c>
      <c r="F36" t="s">
        <v>251</v>
      </c>
      <c r="G36" s="31">
        <v>0.43404278482475372</v>
      </c>
      <c r="H36" t="s">
        <v>256</v>
      </c>
      <c r="I36" t="s">
        <v>255</v>
      </c>
    </row>
    <row r="37" spans="1:9" hidden="1" x14ac:dyDescent="0.25">
      <c r="A37" s="1">
        <v>44946</v>
      </c>
      <c r="B37" t="s">
        <v>265</v>
      </c>
      <c r="C37" t="s">
        <v>51</v>
      </c>
      <c r="D37" t="s">
        <v>85</v>
      </c>
      <c r="E37" t="s">
        <v>149</v>
      </c>
      <c r="F37" t="s">
        <v>251</v>
      </c>
      <c r="G37" s="31">
        <v>0.43996633894580151</v>
      </c>
      <c r="H37" t="s">
        <v>256</v>
      </c>
      <c r="I37" t="s">
        <v>255</v>
      </c>
    </row>
    <row r="38" spans="1:9" hidden="1" x14ac:dyDescent="0.25">
      <c r="A38" s="1">
        <v>44946</v>
      </c>
      <c r="B38" t="s">
        <v>265</v>
      </c>
      <c r="C38" t="s">
        <v>57</v>
      </c>
      <c r="D38" t="s">
        <v>85</v>
      </c>
      <c r="E38" t="s">
        <v>150</v>
      </c>
      <c r="F38" t="s">
        <v>251</v>
      </c>
      <c r="G38" s="31">
        <v>0.85081351636782143</v>
      </c>
      <c r="H38" t="s">
        <v>256</v>
      </c>
      <c r="I38" t="s">
        <v>255</v>
      </c>
    </row>
    <row r="39" spans="1:9" hidden="1" x14ac:dyDescent="0.25">
      <c r="A39" s="1">
        <v>44946</v>
      </c>
      <c r="B39" t="s">
        <v>265</v>
      </c>
      <c r="C39" t="s">
        <v>51</v>
      </c>
      <c r="D39" t="s">
        <v>85</v>
      </c>
      <c r="E39" t="s">
        <v>150</v>
      </c>
      <c r="F39" t="s">
        <v>251</v>
      </c>
      <c r="G39" s="31">
        <v>1.3813998242445458</v>
      </c>
      <c r="H39" t="s">
        <v>256</v>
      </c>
      <c r="I39" t="s">
        <v>255</v>
      </c>
    </row>
    <row r="40" spans="1:9" hidden="1" x14ac:dyDescent="0.25">
      <c r="A40" s="1">
        <v>44946</v>
      </c>
      <c r="B40" t="s">
        <v>265</v>
      </c>
      <c r="C40" t="s">
        <v>57</v>
      </c>
      <c r="D40" t="s">
        <v>85</v>
      </c>
      <c r="E40" t="s">
        <v>150</v>
      </c>
      <c r="F40" t="s">
        <v>252</v>
      </c>
      <c r="G40" s="31">
        <v>0.85081351636782143</v>
      </c>
      <c r="H40" t="s">
        <v>256</v>
      </c>
      <c r="I40" t="s">
        <v>255</v>
      </c>
    </row>
    <row r="41" spans="1:9" hidden="1" x14ac:dyDescent="0.25">
      <c r="A41" s="1">
        <v>44946</v>
      </c>
      <c r="B41" t="s">
        <v>265</v>
      </c>
      <c r="C41" t="s">
        <v>51</v>
      </c>
      <c r="D41" t="s">
        <v>85</v>
      </c>
      <c r="E41" t="s">
        <v>150</v>
      </c>
      <c r="F41" t="s">
        <v>252</v>
      </c>
      <c r="G41" s="31">
        <v>1.3813998242445458</v>
      </c>
      <c r="H41" t="s">
        <v>256</v>
      </c>
      <c r="I41" t="s">
        <v>255</v>
      </c>
    </row>
    <row r="42" spans="1:9" hidden="1" x14ac:dyDescent="0.25">
      <c r="A42" s="1">
        <v>44946</v>
      </c>
      <c r="B42" t="s">
        <v>265</v>
      </c>
      <c r="C42" t="s">
        <v>57</v>
      </c>
      <c r="D42" t="s">
        <v>85</v>
      </c>
      <c r="E42" t="s">
        <v>151</v>
      </c>
      <c r="F42" t="s">
        <v>251</v>
      </c>
      <c r="G42" s="31">
        <v>0.51101181037458199</v>
      </c>
      <c r="H42" t="s">
        <v>256</v>
      </c>
      <c r="I42" t="s">
        <v>255</v>
      </c>
    </row>
    <row r="43" spans="1:9" hidden="1" x14ac:dyDescent="0.25">
      <c r="A43" s="1">
        <v>44946</v>
      </c>
      <c r="B43" t="s">
        <v>265</v>
      </c>
      <c r="C43" t="s">
        <v>57</v>
      </c>
      <c r="D43" t="s">
        <v>85</v>
      </c>
      <c r="E43" t="s">
        <v>152</v>
      </c>
      <c r="F43" t="s">
        <v>251</v>
      </c>
      <c r="G43" s="31">
        <v>7.798008520230576E-3</v>
      </c>
      <c r="H43" t="s">
        <v>256</v>
      </c>
      <c r="I43" t="s">
        <v>255</v>
      </c>
    </row>
    <row r="44" spans="1:9" hidden="1" x14ac:dyDescent="0.25">
      <c r="A44" s="1">
        <v>44946</v>
      </c>
      <c r="B44" t="s">
        <v>265</v>
      </c>
      <c r="C44" t="s">
        <v>57</v>
      </c>
      <c r="D44" t="s">
        <v>85</v>
      </c>
      <c r="E44" t="s">
        <v>155</v>
      </c>
      <c r="F44" t="s">
        <v>251</v>
      </c>
      <c r="G44" s="31">
        <v>0</v>
      </c>
      <c r="H44" t="s">
        <v>256</v>
      </c>
      <c r="I44" t="s">
        <v>255</v>
      </c>
    </row>
    <row r="45" spans="1:9" hidden="1" x14ac:dyDescent="0.25">
      <c r="A45" s="1">
        <v>44946</v>
      </c>
      <c r="B45" t="s">
        <v>265</v>
      </c>
      <c r="C45" t="s">
        <v>57</v>
      </c>
      <c r="D45" t="s">
        <v>85</v>
      </c>
      <c r="E45" t="s">
        <v>153</v>
      </c>
      <c r="F45" t="s">
        <v>251</v>
      </c>
      <c r="G45" s="31">
        <v>1.6612714315962344E-2</v>
      </c>
      <c r="H45" t="s">
        <v>256</v>
      </c>
      <c r="I45" t="s">
        <v>255</v>
      </c>
    </row>
    <row r="46" spans="1:9" hidden="1" x14ac:dyDescent="0.25">
      <c r="A46" s="1">
        <v>44946</v>
      </c>
      <c r="B46" t="s">
        <v>265</v>
      </c>
      <c r="C46" t="s">
        <v>57</v>
      </c>
      <c r="D46" t="s">
        <v>85</v>
      </c>
      <c r="E46" t="s">
        <v>154</v>
      </c>
      <c r="F46" t="s">
        <v>251</v>
      </c>
      <c r="G46" s="31">
        <v>4.5321249609113776E-3</v>
      </c>
      <c r="H46" t="s">
        <v>256</v>
      </c>
      <c r="I46" t="s">
        <v>255</v>
      </c>
    </row>
    <row r="47" spans="1:9" hidden="1" x14ac:dyDescent="0.25">
      <c r="A47" s="1">
        <v>44946</v>
      </c>
      <c r="B47" t="s">
        <v>265</v>
      </c>
      <c r="C47" t="s">
        <v>57</v>
      </c>
      <c r="D47" t="s">
        <v>85</v>
      </c>
      <c r="E47" t="s">
        <v>156</v>
      </c>
      <c r="F47" t="s">
        <v>251</v>
      </c>
      <c r="G47" s="31">
        <v>0</v>
      </c>
      <c r="H47" t="s">
        <v>256</v>
      </c>
      <c r="I47" t="s">
        <v>255</v>
      </c>
    </row>
    <row r="48" spans="1:9" hidden="1" x14ac:dyDescent="0.25">
      <c r="A48" s="1">
        <v>44946</v>
      </c>
      <c r="B48" t="s">
        <v>265</v>
      </c>
      <c r="C48" t="s">
        <v>57</v>
      </c>
      <c r="D48" t="s">
        <v>85</v>
      </c>
      <c r="E48" t="s">
        <v>157</v>
      </c>
      <c r="F48" t="s">
        <v>251</v>
      </c>
      <c r="G48" s="31">
        <v>0</v>
      </c>
      <c r="H48" t="s">
        <v>256</v>
      </c>
      <c r="I48" t="s">
        <v>255</v>
      </c>
    </row>
    <row r="49" spans="1:9" hidden="1" x14ac:dyDescent="0.25">
      <c r="A49" s="1">
        <v>44946</v>
      </c>
      <c r="B49" t="s">
        <v>265</v>
      </c>
      <c r="C49" t="s">
        <v>57</v>
      </c>
      <c r="D49" t="s">
        <v>85</v>
      </c>
      <c r="E49" t="s">
        <v>158</v>
      </c>
      <c r="F49" t="s">
        <v>251</v>
      </c>
      <c r="G49" s="31">
        <v>2.8937051006813299E-3</v>
      </c>
      <c r="H49" t="s">
        <v>256</v>
      </c>
      <c r="I49" t="s">
        <v>255</v>
      </c>
    </row>
    <row r="50" spans="1:9" hidden="1" x14ac:dyDescent="0.25">
      <c r="A50" s="1">
        <v>44946</v>
      </c>
      <c r="B50" t="s">
        <v>265</v>
      </c>
      <c r="C50" t="s">
        <v>57</v>
      </c>
      <c r="D50" t="s">
        <v>85</v>
      </c>
      <c r="E50" t="s">
        <v>159</v>
      </c>
      <c r="F50" t="s">
        <v>251</v>
      </c>
      <c r="G50" s="31">
        <v>0</v>
      </c>
      <c r="H50" t="s">
        <v>256</v>
      </c>
      <c r="I50" t="s">
        <v>255</v>
      </c>
    </row>
    <row r="51" spans="1:9" hidden="1" x14ac:dyDescent="0.25">
      <c r="A51" s="1">
        <v>44946</v>
      </c>
      <c r="B51" t="s">
        <v>265</v>
      </c>
      <c r="C51" t="s">
        <v>57</v>
      </c>
      <c r="D51" t="s">
        <v>85</v>
      </c>
      <c r="E51" t="s">
        <v>163</v>
      </c>
      <c r="F51" t="s">
        <v>251</v>
      </c>
      <c r="G51" s="31">
        <v>0</v>
      </c>
      <c r="H51" t="s">
        <v>256</v>
      </c>
      <c r="I51" t="s">
        <v>255</v>
      </c>
    </row>
    <row r="52" spans="1:9" hidden="1" x14ac:dyDescent="0.25">
      <c r="A52" s="1">
        <v>44946</v>
      </c>
      <c r="B52" t="s">
        <v>265</v>
      </c>
      <c r="C52" t="s">
        <v>57</v>
      </c>
      <c r="D52" t="s">
        <v>85</v>
      </c>
      <c r="E52" t="s">
        <v>160</v>
      </c>
      <c r="F52" t="s">
        <v>251</v>
      </c>
      <c r="G52" s="31">
        <v>0</v>
      </c>
      <c r="H52" t="s">
        <v>256</v>
      </c>
      <c r="I52" t="s">
        <v>255</v>
      </c>
    </row>
    <row r="53" spans="1:9" hidden="1" x14ac:dyDescent="0.25">
      <c r="A53" s="1">
        <v>44946</v>
      </c>
      <c r="B53" t="s">
        <v>265</v>
      </c>
      <c r="C53" t="s">
        <v>57</v>
      </c>
      <c r="D53" t="s">
        <v>85</v>
      </c>
      <c r="E53" t="s">
        <v>161</v>
      </c>
      <c r="F53" t="s">
        <v>251</v>
      </c>
      <c r="G53" s="31">
        <v>0</v>
      </c>
      <c r="H53" t="s">
        <v>256</v>
      </c>
      <c r="I53" t="s">
        <v>255</v>
      </c>
    </row>
    <row r="54" spans="1:9" hidden="1" x14ac:dyDescent="0.25">
      <c r="A54" s="1">
        <v>44946</v>
      </c>
      <c r="B54" t="s">
        <v>265</v>
      </c>
      <c r="C54" t="s">
        <v>57</v>
      </c>
      <c r="D54" t="s">
        <v>85</v>
      </c>
      <c r="E54" t="s">
        <v>162</v>
      </c>
      <c r="F54" t="s">
        <v>251</v>
      </c>
      <c r="G54" s="31">
        <v>2.0762639668623243E-4</v>
      </c>
      <c r="H54" t="s">
        <v>256</v>
      </c>
      <c r="I54" t="s">
        <v>255</v>
      </c>
    </row>
    <row r="55" spans="1:9" hidden="1" x14ac:dyDescent="0.25">
      <c r="A55" s="1">
        <v>44946</v>
      </c>
      <c r="B55" t="s">
        <v>265</v>
      </c>
      <c r="C55" t="s">
        <v>57</v>
      </c>
      <c r="D55" t="s">
        <v>85</v>
      </c>
      <c r="E55" t="s">
        <v>166</v>
      </c>
      <c r="F55" t="s">
        <v>251</v>
      </c>
      <c r="G55" s="31">
        <v>1.1969704012437866E-3</v>
      </c>
      <c r="H55" t="s">
        <v>256</v>
      </c>
      <c r="I55" t="s">
        <v>255</v>
      </c>
    </row>
    <row r="56" spans="1:9" hidden="1" x14ac:dyDescent="0.25">
      <c r="A56" s="1">
        <v>44946</v>
      </c>
      <c r="B56" t="s">
        <v>265</v>
      </c>
      <c r="C56" t="s">
        <v>57</v>
      </c>
      <c r="D56" t="s">
        <v>85</v>
      </c>
      <c r="E56" t="s">
        <v>164</v>
      </c>
      <c r="F56" t="s">
        <v>251</v>
      </c>
      <c r="G56" s="31">
        <v>1.5528966668907319E-3</v>
      </c>
      <c r="H56" t="s">
        <v>256</v>
      </c>
      <c r="I56" t="s">
        <v>255</v>
      </c>
    </row>
    <row r="57" spans="1:9" hidden="1" x14ac:dyDescent="0.25">
      <c r="A57" s="1">
        <v>44946</v>
      </c>
      <c r="B57" t="s">
        <v>265</v>
      </c>
      <c r="C57" t="s">
        <v>57</v>
      </c>
      <c r="D57" t="s">
        <v>85</v>
      </c>
      <c r="E57" t="s">
        <v>165</v>
      </c>
      <c r="F57" t="s">
        <v>251</v>
      </c>
      <c r="G57" s="31">
        <v>8.3073895098355055E-3</v>
      </c>
      <c r="H57" t="s">
        <v>256</v>
      </c>
      <c r="I57" t="s">
        <v>255</v>
      </c>
    </row>
    <row r="58" spans="1:9" hidden="1" x14ac:dyDescent="0.25">
      <c r="A58" s="1">
        <v>44946</v>
      </c>
      <c r="B58" t="s">
        <v>265</v>
      </c>
      <c r="C58" t="s">
        <v>57</v>
      </c>
      <c r="D58" t="s">
        <v>85</v>
      </c>
      <c r="E58" t="s">
        <v>167</v>
      </c>
      <c r="F58" t="s">
        <v>251</v>
      </c>
      <c r="G58" s="31">
        <v>0</v>
      </c>
      <c r="H58" t="s">
        <v>256</v>
      </c>
      <c r="I58" t="s">
        <v>255</v>
      </c>
    </row>
    <row r="59" spans="1:9" hidden="1" x14ac:dyDescent="0.25">
      <c r="A59" s="1">
        <v>44946</v>
      </c>
      <c r="B59" t="s">
        <v>265</v>
      </c>
      <c r="C59" t="s">
        <v>57</v>
      </c>
      <c r="D59" t="s">
        <v>85</v>
      </c>
      <c r="E59" t="s">
        <v>1</v>
      </c>
      <c r="F59" t="s">
        <v>251</v>
      </c>
      <c r="G59" s="31">
        <v>0</v>
      </c>
      <c r="H59" t="s">
        <v>256</v>
      </c>
      <c r="I59" t="s">
        <v>255</v>
      </c>
    </row>
    <row r="60" spans="1:9" hidden="1" x14ac:dyDescent="0.25">
      <c r="A60" s="1">
        <v>44946</v>
      </c>
      <c r="B60" t="s">
        <v>265</v>
      </c>
      <c r="C60" t="s">
        <v>51</v>
      </c>
      <c r="D60" t="s">
        <v>85</v>
      </c>
      <c r="E60" t="s">
        <v>151</v>
      </c>
      <c r="F60" t="s">
        <v>251</v>
      </c>
      <c r="G60" s="31">
        <v>0.48742546644726259</v>
      </c>
      <c r="H60" t="s">
        <v>256</v>
      </c>
      <c r="I60" t="s">
        <v>255</v>
      </c>
    </row>
    <row r="61" spans="1:9" hidden="1" x14ac:dyDescent="0.25">
      <c r="A61" s="1">
        <v>44946</v>
      </c>
      <c r="B61" t="s">
        <v>265</v>
      </c>
      <c r="C61" t="s">
        <v>51</v>
      </c>
      <c r="D61" t="s">
        <v>85</v>
      </c>
      <c r="E61" t="s">
        <v>155</v>
      </c>
      <c r="F61" t="s">
        <v>251</v>
      </c>
      <c r="G61" s="31">
        <v>0</v>
      </c>
      <c r="H61" t="s">
        <v>256</v>
      </c>
      <c r="I61" t="s">
        <v>255</v>
      </c>
    </row>
    <row r="62" spans="1:9" hidden="1" x14ac:dyDescent="0.25">
      <c r="A62" s="1">
        <v>44946</v>
      </c>
      <c r="B62" t="s">
        <v>265</v>
      </c>
      <c r="C62" t="s">
        <v>51</v>
      </c>
      <c r="D62" t="s">
        <v>85</v>
      </c>
      <c r="E62" t="s">
        <v>153</v>
      </c>
      <c r="F62" t="s">
        <v>251</v>
      </c>
      <c r="G62" s="31">
        <v>1.6362774466666376E-2</v>
      </c>
      <c r="H62" t="s">
        <v>256</v>
      </c>
      <c r="I62" t="s">
        <v>255</v>
      </c>
    </row>
    <row r="63" spans="1:9" hidden="1" x14ac:dyDescent="0.25">
      <c r="A63" s="1">
        <v>44946</v>
      </c>
      <c r="B63" t="s">
        <v>265</v>
      </c>
      <c r="C63" t="s">
        <v>51</v>
      </c>
      <c r="D63" t="s">
        <v>85</v>
      </c>
      <c r="E63" t="s">
        <v>152</v>
      </c>
      <c r="F63" t="s">
        <v>251</v>
      </c>
      <c r="G63" s="31">
        <v>7.5255007731474316E-3</v>
      </c>
      <c r="H63" t="s">
        <v>256</v>
      </c>
      <c r="I63" t="s">
        <v>255</v>
      </c>
    </row>
    <row r="64" spans="1:9" hidden="1" x14ac:dyDescent="0.25">
      <c r="A64" s="1">
        <v>44946</v>
      </c>
      <c r="B64" t="s">
        <v>265</v>
      </c>
      <c r="C64" t="s">
        <v>51</v>
      </c>
      <c r="D64" t="s">
        <v>85</v>
      </c>
      <c r="E64" t="s">
        <v>154</v>
      </c>
      <c r="F64" t="s">
        <v>251</v>
      </c>
      <c r="G64" s="31">
        <v>4.1649327369716214E-3</v>
      </c>
      <c r="H64" t="s">
        <v>256</v>
      </c>
      <c r="I64" t="s">
        <v>255</v>
      </c>
    </row>
    <row r="65" spans="1:9" hidden="1" x14ac:dyDescent="0.25">
      <c r="A65" s="1">
        <v>44946</v>
      </c>
      <c r="B65" t="s">
        <v>265</v>
      </c>
      <c r="C65" t="s">
        <v>51</v>
      </c>
      <c r="D65" t="s">
        <v>85</v>
      </c>
      <c r="E65" t="s">
        <v>157</v>
      </c>
      <c r="F65" t="s">
        <v>251</v>
      </c>
      <c r="G65" s="31">
        <v>0</v>
      </c>
      <c r="H65" t="s">
        <v>256</v>
      </c>
      <c r="I65" t="s">
        <v>255</v>
      </c>
    </row>
    <row r="66" spans="1:9" hidden="1" x14ac:dyDescent="0.25">
      <c r="A66" s="1">
        <v>44946</v>
      </c>
      <c r="B66" t="s">
        <v>265</v>
      </c>
      <c r="C66" t="s">
        <v>51</v>
      </c>
      <c r="D66" t="s">
        <v>85</v>
      </c>
      <c r="E66" t="s">
        <v>156</v>
      </c>
      <c r="F66" t="s">
        <v>251</v>
      </c>
      <c r="G66" s="31">
        <v>0</v>
      </c>
      <c r="H66" t="s">
        <v>256</v>
      </c>
      <c r="I66" t="s">
        <v>255</v>
      </c>
    </row>
    <row r="67" spans="1:9" hidden="1" x14ac:dyDescent="0.25">
      <c r="A67" s="1">
        <v>44946</v>
      </c>
      <c r="B67" t="s">
        <v>265</v>
      </c>
      <c r="C67" t="s">
        <v>51</v>
      </c>
      <c r="D67" t="s">
        <v>85</v>
      </c>
      <c r="E67" t="s">
        <v>159</v>
      </c>
      <c r="F67" t="s">
        <v>251</v>
      </c>
      <c r="G67" s="31">
        <v>0</v>
      </c>
      <c r="H67" t="s">
        <v>256</v>
      </c>
      <c r="I67" t="s">
        <v>255</v>
      </c>
    </row>
    <row r="68" spans="1:9" hidden="1" x14ac:dyDescent="0.25">
      <c r="A68" s="1">
        <v>44946</v>
      </c>
      <c r="B68" t="s">
        <v>265</v>
      </c>
      <c r="C68" t="s">
        <v>51</v>
      </c>
      <c r="D68" t="s">
        <v>85</v>
      </c>
      <c r="E68" t="s">
        <v>163</v>
      </c>
      <c r="F68" t="s">
        <v>251</v>
      </c>
      <c r="G68" s="31">
        <v>0</v>
      </c>
      <c r="H68" t="s">
        <v>256</v>
      </c>
      <c r="I68" t="s">
        <v>255</v>
      </c>
    </row>
    <row r="69" spans="1:9" hidden="1" x14ac:dyDescent="0.25">
      <c r="A69" s="1">
        <v>44946</v>
      </c>
      <c r="B69" t="s">
        <v>265</v>
      </c>
      <c r="C69" t="s">
        <v>51</v>
      </c>
      <c r="D69" t="s">
        <v>85</v>
      </c>
      <c r="E69" t="s">
        <v>161</v>
      </c>
      <c r="F69" t="s">
        <v>251</v>
      </c>
      <c r="G69" s="31">
        <v>0</v>
      </c>
      <c r="H69" t="s">
        <v>256</v>
      </c>
      <c r="I69" t="s">
        <v>255</v>
      </c>
    </row>
    <row r="70" spans="1:9" hidden="1" x14ac:dyDescent="0.25">
      <c r="A70" s="1">
        <v>44946</v>
      </c>
      <c r="B70" t="s">
        <v>265</v>
      </c>
      <c r="C70" t="s">
        <v>51</v>
      </c>
      <c r="D70" t="s">
        <v>85</v>
      </c>
      <c r="E70" t="s">
        <v>158</v>
      </c>
      <c r="F70" t="s">
        <v>251</v>
      </c>
      <c r="G70" s="31">
        <v>2.9416953479686732E-3</v>
      </c>
      <c r="H70" t="s">
        <v>256</v>
      </c>
      <c r="I70" t="s">
        <v>255</v>
      </c>
    </row>
    <row r="71" spans="1:9" hidden="1" x14ac:dyDescent="0.25">
      <c r="A71" s="1">
        <v>44946</v>
      </c>
      <c r="B71" t="s">
        <v>265</v>
      </c>
      <c r="C71" t="s">
        <v>51</v>
      </c>
      <c r="D71" t="s">
        <v>85</v>
      </c>
      <c r="E71" t="s">
        <v>160</v>
      </c>
      <c r="F71" t="s">
        <v>251</v>
      </c>
      <c r="G71" s="31">
        <v>0</v>
      </c>
      <c r="H71" t="s">
        <v>256</v>
      </c>
      <c r="I71" t="s">
        <v>255</v>
      </c>
    </row>
    <row r="72" spans="1:9" hidden="1" x14ac:dyDescent="0.25">
      <c r="A72" s="1">
        <v>44946</v>
      </c>
      <c r="B72" t="s">
        <v>265</v>
      </c>
      <c r="C72" t="s">
        <v>51</v>
      </c>
      <c r="D72" t="s">
        <v>85</v>
      </c>
      <c r="E72" t="s">
        <v>166</v>
      </c>
      <c r="F72" t="s">
        <v>251</v>
      </c>
      <c r="G72" s="31">
        <v>1.9163483412300711E-3</v>
      </c>
      <c r="H72" t="s">
        <v>256</v>
      </c>
      <c r="I72" t="s">
        <v>255</v>
      </c>
    </row>
    <row r="73" spans="1:9" hidden="1" x14ac:dyDescent="0.25">
      <c r="A73" s="1">
        <v>44946</v>
      </c>
      <c r="B73" t="s">
        <v>265</v>
      </c>
      <c r="C73" t="s">
        <v>51</v>
      </c>
      <c r="D73" t="s">
        <v>85</v>
      </c>
      <c r="E73" t="s">
        <v>164</v>
      </c>
      <c r="F73" t="s">
        <v>251</v>
      </c>
      <c r="G73" s="31">
        <v>4.9208572730311531E-3</v>
      </c>
      <c r="H73" t="s">
        <v>256</v>
      </c>
      <c r="I73" t="s">
        <v>255</v>
      </c>
    </row>
    <row r="74" spans="1:9" hidden="1" x14ac:dyDescent="0.25">
      <c r="A74" s="1">
        <v>44946</v>
      </c>
      <c r="B74" t="s">
        <v>265</v>
      </c>
      <c r="C74" t="s">
        <v>51</v>
      </c>
      <c r="D74" t="s">
        <v>85</v>
      </c>
      <c r="E74" t="s">
        <v>162</v>
      </c>
      <c r="F74" t="s">
        <v>251</v>
      </c>
      <c r="G74" s="31">
        <v>7.700983033445167E-4</v>
      </c>
      <c r="H74" t="s">
        <v>256</v>
      </c>
      <c r="I74" t="s">
        <v>255</v>
      </c>
    </row>
    <row r="75" spans="1:9" hidden="1" x14ac:dyDescent="0.25">
      <c r="A75" s="1">
        <v>44946</v>
      </c>
      <c r="B75" t="s">
        <v>265</v>
      </c>
      <c r="C75" t="s">
        <v>51</v>
      </c>
      <c r="D75" t="s">
        <v>85</v>
      </c>
      <c r="E75" t="s">
        <v>165</v>
      </c>
      <c r="F75" t="s">
        <v>251</v>
      </c>
      <c r="G75" s="31">
        <v>7.2368099070999675E-3</v>
      </c>
      <c r="H75" t="s">
        <v>256</v>
      </c>
      <c r="I75" t="s">
        <v>255</v>
      </c>
    </row>
    <row r="76" spans="1:9" hidden="1" x14ac:dyDescent="0.25">
      <c r="A76" s="1">
        <v>44946</v>
      </c>
      <c r="B76" t="s">
        <v>265</v>
      </c>
      <c r="C76" t="s">
        <v>51</v>
      </c>
      <c r="D76" t="s">
        <v>85</v>
      </c>
      <c r="E76" t="s">
        <v>167</v>
      </c>
      <c r="F76" t="s">
        <v>251</v>
      </c>
      <c r="G76" s="31">
        <v>0</v>
      </c>
      <c r="H76" t="s">
        <v>256</v>
      </c>
      <c r="I76" t="s">
        <v>255</v>
      </c>
    </row>
    <row r="77" spans="1:9" hidden="1" x14ac:dyDescent="0.25">
      <c r="A77" s="1">
        <v>44946</v>
      </c>
      <c r="B77" t="s">
        <v>265</v>
      </c>
      <c r="C77" t="s">
        <v>51</v>
      </c>
      <c r="D77" t="s">
        <v>85</v>
      </c>
      <c r="E77" t="s">
        <v>1</v>
      </c>
      <c r="F77" t="s">
        <v>251</v>
      </c>
      <c r="G77" s="31">
        <v>0</v>
      </c>
      <c r="H77" t="s">
        <v>256</v>
      </c>
      <c r="I77" t="s">
        <v>255</v>
      </c>
    </row>
    <row r="78" spans="1:9" hidden="1" x14ac:dyDescent="0.25">
      <c r="A78" s="1">
        <v>44946</v>
      </c>
      <c r="B78" t="s">
        <v>266</v>
      </c>
      <c r="C78" t="s">
        <v>57</v>
      </c>
      <c r="D78" t="s">
        <v>67</v>
      </c>
      <c r="E78" t="s">
        <v>132</v>
      </c>
      <c r="F78" t="s">
        <v>251</v>
      </c>
      <c r="G78" s="31">
        <v>0</v>
      </c>
      <c r="H78" t="s">
        <v>256</v>
      </c>
      <c r="I78" t="s">
        <v>255</v>
      </c>
    </row>
    <row r="79" spans="1:9" hidden="1" x14ac:dyDescent="0.25">
      <c r="A79" s="1">
        <v>44946</v>
      </c>
      <c r="B79" t="s">
        <v>266</v>
      </c>
      <c r="C79" t="s">
        <v>57</v>
      </c>
      <c r="D79" t="s">
        <v>67</v>
      </c>
      <c r="E79" t="s">
        <v>133</v>
      </c>
      <c r="F79" t="s">
        <v>251</v>
      </c>
      <c r="G79" s="31">
        <v>0</v>
      </c>
      <c r="H79" t="s">
        <v>256</v>
      </c>
      <c r="I79" t="s">
        <v>255</v>
      </c>
    </row>
    <row r="80" spans="1:9" hidden="1" x14ac:dyDescent="0.25">
      <c r="A80" s="1">
        <v>44946</v>
      </c>
      <c r="B80" t="s">
        <v>266</v>
      </c>
      <c r="C80" t="s">
        <v>57</v>
      </c>
      <c r="D80" t="s">
        <v>67</v>
      </c>
      <c r="E80" t="s">
        <v>134</v>
      </c>
      <c r="F80" t="s">
        <v>251</v>
      </c>
      <c r="G80" s="31">
        <v>8.2837616715218335E-3</v>
      </c>
      <c r="H80" t="s">
        <v>256</v>
      </c>
      <c r="I80" t="s">
        <v>255</v>
      </c>
    </row>
    <row r="81" spans="1:9" hidden="1" x14ac:dyDescent="0.25">
      <c r="A81" s="1">
        <v>44946</v>
      </c>
      <c r="B81" t="s">
        <v>266</v>
      </c>
      <c r="C81" t="s">
        <v>57</v>
      </c>
      <c r="D81" t="s">
        <v>67</v>
      </c>
      <c r="E81" t="s">
        <v>135</v>
      </c>
      <c r="F81" t="s">
        <v>251</v>
      </c>
      <c r="G81" s="31">
        <v>1.7525086493073837E-2</v>
      </c>
      <c r="H81" t="s">
        <v>256</v>
      </c>
      <c r="I81" t="s">
        <v>255</v>
      </c>
    </row>
    <row r="82" spans="1:9" hidden="1" x14ac:dyDescent="0.25">
      <c r="A82" s="1">
        <v>44946</v>
      </c>
      <c r="B82" t="s">
        <v>266</v>
      </c>
      <c r="C82" t="s">
        <v>57</v>
      </c>
      <c r="D82" t="s">
        <v>67</v>
      </c>
      <c r="E82" t="s">
        <v>137</v>
      </c>
      <c r="F82" t="s">
        <v>251</v>
      </c>
      <c r="G82" s="31">
        <v>3.3130976409210929E-2</v>
      </c>
      <c r="H82" t="s">
        <v>256</v>
      </c>
      <c r="I82" t="s">
        <v>255</v>
      </c>
    </row>
    <row r="83" spans="1:9" hidden="1" x14ac:dyDescent="0.25">
      <c r="A83" s="1">
        <v>44946</v>
      </c>
      <c r="B83" t="s">
        <v>266</v>
      </c>
      <c r="C83" t="s">
        <v>57</v>
      </c>
      <c r="D83" t="s">
        <v>67</v>
      </c>
      <c r="E83" t="s">
        <v>138</v>
      </c>
      <c r="F83" t="s">
        <v>251</v>
      </c>
      <c r="G83" s="31">
        <v>0</v>
      </c>
      <c r="H83" t="s">
        <v>256</v>
      </c>
      <c r="I83" t="s">
        <v>255</v>
      </c>
    </row>
    <row r="84" spans="1:9" hidden="1" x14ac:dyDescent="0.25">
      <c r="A84" s="1">
        <v>44946</v>
      </c>
      <c r="B84" t="s">
        <v>266</v>
      </c>
      <c r="C84" t="s">
        <v>57</v>
      </c>
      <c r="D84" t="s">
        <v>67</v>
      </c>
      <c r="E84" t="s">
        <v>139</v>
      </c>
      <c r="F84" t="s">
        <v>251</v>
      </c>
      <c r="G84" s="31">
        <v>7.9086689216152167E-2</v>
      </c>
      <c r="H84" t="s">
        <v>256</v>
      </c>
      <c r="I84" t="s">
        <v>255</v>
      </c>
    </row>
    <row r="85" spans="1:9" hidden="1" x14ac:dyDescent="0.25">
      <c r="A85" s="1">
        <v>44946</v>
      </c>
      <c r="B85" t="s">
        <v>266</v>
      </c>
      <c r="C85" t="s">
        <v>57</v>
      </c>
      <c r="D85" t="s">
        <v>67</v>
      </c>
      <c r="E85" t="s">
        <v>140</v>
      </c>
      <c r="F85" t="s">
        <v>251</v>
      </c>
      <c r="G85" s="31">
        <v>0</v>
      </c>
      <c r="H85" t="s">
        <v>256</v>
      </c>
      <c r="I85" t="s">
        <v>255</v>
      </c>
    </row>
    <row r="86" spans="1:9" hidden="1" x14ac:dyDescent="0.25">
      <c r="A86" s="1">
        <v>44946</v>
      </c>
      <c r="B86" t="s">
        <v>266</v>
      </c>
      <c r="C86" t="s">
        <v>57</v>
      </c>
      <c r="D86" t="s">
        <v>67</v>
      </c>
      <c r="E86" t="s">
        <v>141</v>
      </c>
      <c r="F86" t="s">
        <v>251</v>
      </c>
      <c r="G86" s="31">
        <v>0</v>
      </c>
      <c r="H86" t="s">
        <v>256</v>
      </c>
      <c r="I86" t="s">
        <v>255</v>
      </c>
    </row>
    <row r="87" spans="1:9" hidden="1" x14ac:dyDescent="0.25">
      <c r="A87" s="1">
        <v>44946</v>
      </c>
      <c r="B87" t="s">
        <v>266</v>
      </c>
      <c r="C87" t="s">
        <v>57</v>
      </c>
      <c r="D87" t="s">
        <v>67</v>
      </c>
      <c r="E87" t="s">
        <v>142</v>
      </c>
      <c r="F87" t="s">
        <v>251</v>
      </c>
      <c r="G87" s="31">
        <v>0</v>
      </c>
      <c r="H87" t="s">
        <v>256</v>
      </c>
      <c r="I87" t="s">
        <v>255</v>
      </c>
    </row>
    <row r="88" spans="1:9" hidden="1" x14ac:dyDescent="0.25">
      <c r="A88" s="1">
        <v>44946</v>
      </c>
      <c r="B88" t="s">
        <v>266</v>
      </c>
      <c r="C88" t="s">
        <v>57</v>
      </c>
      <c r="D88" t="s">
        <v>67</v>
      </c>
      <c r="E88" t="s">
        <v>143</v>
      </c>
      <c r="F88" t="s">
        <v>251</v>
      </c>
      <c r="G88" s="31">
        <v>1.0047244825244597</v>
      </c>
      <c r="H88" t="s">
        <v>256</v>
      </c>
      <c r="I88" t="s">
        <v>255</v>
      </c>
    </row>
    <row r="89" spans="1:9" hidden="1" x14ac:dyDescent="0.25">
      <c r="A89" s="1">
        <v>44946</v>
      </c>
      <c r="B89" t="s">
        <v>266</v>
      </c>
      <c r="C89" t="s">
        <v>57</v>
      </c>
      <c r="D89" t="s">
        <v>67</v>
      </c>
      <c r="E89" t="s">
        <v>144</v>
      </c>
      <c r="F89" t="s">
        <v>251</v>
      </c>
      <c r="G89" s="31">
        <v>2.3469203752317785E-2</v>
      </c>
      <c r="H89" t="s">
        <v>256</v>
      </c>
      <c r="I89" t="s">
        <v>255</v>
      </c>
    </row>
    <row r="90" spans="1:9" hidden="1" x14ac:dyDescent="0.25">
      <c r="A90" s="1">
        <v>44946</v>
      </c>
      <c r="B90" t="s">
        <v>266</v>
      </c>
      <c r="C90" t="s">
        <v>57</v>
      </c>
      <c r="D90" t="s">
        <v>67</v>
      </c>
      <c r="E90" t="s">
        <v>145</v>
      </c>
      <c r="F90" t="s">
        <v>251</v>
      </c>
      <c r="G90" s="31">
        <v>0</v>
      </c>
      <c r="H90" t="s">
        <v>256</v>
      </c>
      <c r="I90" t="s">
        <v>255</v>
      </c>
    </row>
    <row r="91" spans="1:9" hidden="1" x14ac:dyDescent="0.25">
      <c r="A91" s="1">
        <v>44946</v>
      </c>
      <c r="B91" t="s">
        <v>266</v>
      </c>
      <c r="C91" t="s">
        <v>57</v>
      </c>
      <c r="D91" t="s">
        <v>67</v>
      </c>
      <c r="E91" t="s">
        <v>146</v>
      </c>
      <c r="F91" t="s">
        <v>251</v>
      </c>
      <c r="G91" s="31">
        <v>0</v>
      </c>
      <c r="H91" t="s">
        <v>256</v>
      </c>
      <c r="I91" t="s">
        <v>255</v>
      </c>
    </row>
    <row r="92" spans="1:9" hidden="1" x14ac:dyDescent="0.25">
      <c r="A92" s="1">
        <v>44946</v>
      </c>
      <c r="B92" t="s">
        <v>266</v>
      </c>
      <c r="C92" t="s">
        <v>57</v>
      </c>
      <c r="D92" t="s">
        <v>67</v>
      </c>
      <c r="E92" t="s">
        <v>147</v>
      </c>
      <c r="F92" t="s">
        <v>251</v>
      </c>
      <c r="G92" s="31">
        <v>0.40327948993478258</v>
      </c>
      <c r="H92" t="s">
        <v>256</v>
      </c>
      <c r="I92" t="s">
        <v>255</v>
      </c>
    </row>
    <row r="93" spans="1:9" hidden="1" x14ac:dyDescent="0.25">
      <c r="A93" s="1">
        <v>44946</v>
      </c>
      <c r="B93" t="s">
        <v>266</v>
      </c>
      <c r="C93" t="s">
        <v>57</v>
      </c>
      <c r="D93" t="s">
        <v>67</v>
      </c>
      <c r="E93" t="s">
        <v>148</v>
      </c>
      <c r="F93" t="s">
        <v>251</v>
      </c>
      <c r="G93" s="31">
        <v>11.700229543115217</v>
      </c>
      <c r="H93" t="s">
        <v>256</v>
      </c>
      <c r="I93" t="s">
        <v>255</v>
      </c>
    </row>
    <row r="94" spans="1:9" hidden="1" x14ac:dyDescent="0.25">
      <c r="A94" s="1">
        <v>44946</v>
      </c>
      <c r="B94" t="s">
        <v>266</v>
      </c>
      <c r="C94" t="s">
        <v>57</v>
      </c>
      <c r="D94" t="s">
        <v>67</v>
      </c>
      <c r="E94" t="s">
        <v>148</v>
      </c>
      <c r="F94" t="s">
        <v>252</v>
      </c>
      <c r="G94" s="31">
        <v>11.700229543115217</v>
      </c>
      <c r="H94" t="s">
        <v>256</v>
      </c>
      <c r="I94" t="s">
        <v>255</v>
      </c>
    </row>
    <row r="95" spans="1:9" hidden="1" x14ac:dyDescent="0.25">
      <c r="A95" s="1">
        <v>44946</v>
      </c>
      <c r="B95" t="s">
        <v>266</v>
      </c>
      <c r="C95" t="s">
        <v>57</v>
      </c>
      <c r="D95" t="s">
        <v>67</v>
      </c>
      <c r="E95" t="s">
        <v>149</v>
      </c>
      <c r="F95" t="s">
        <v>251</v>
      </c>
      <c r="G95" s="31">
        <v>12.816824769931904</v>
      </c>
      <c r="H95" t="s">
        <v>256</v>
      </c>
      <c r="I95" t="s">
        <v>255</v>
      </c>
    </row>
    <row r="96" spans="1:9" hidden="1" x14ac:dyDescent="0.25">
      <c r="A96" s="1">
        <v>44946</v>
      </c>
      <c r="B96" t="s">
        <v>266</v>
      </c>
      <c r="C96" t="s">
        <v>57</v>
      </c>
      <c r="D96" t="s">
        <v>67</v>
      </c>
      <c r="E96" t="s">
        <v>150</v>
      </c>
      <c r="F96" t="s">
        <v>251</v>
      </c>
      <c r="G96" s="31">
        <v>5.9358459985641687</v>
      </c>
      <c r="H96" t="s">
        <v>256</v>
      </c>
      <c r="I96" t="s">
        <v>255</v>
      </c>
    </row>
    <row r="97" spans="1:9" hidden="1" x14ac:dyDescent="0.25">
      <c r="A97" s="1">
        <v>44946</v>
      </c>
      <c r="B97" t="s">
        <v>266</v>
      </c>
      <c r="C97" t="s">
        <v>57</v>
      </c>
      <c r="D97" t="s">
        <v>67</v>
      </c>
      <c r="E97" t="s">
        <v>150</v>
      </c>
      <c r="F97" t="s">
        <v>252</v>
      </c>
      <c r="G97" s="31">
        <v>5.9358459985641687</v>
      </c>
      <c r="H97" t="s">
        <v>256</v>
      </c>
      <c r="I97" t="s">
        <v>255</v>
      </c>
    </row>
    <row r="98" spans="1:9" hidden="1" x14ac:dyDescent="0.25">
      <c r="A98" s="1">
        <v>44946</v>
      </c>
      <c r="B98" t="s">
        <v>266</v>
      </c>
      <c r="C98" t="s">
        <v>57</v>
      </c>
      <c r="D98" t="s">
        <v>67</v>
      </c>
      <c r="E98" t="s">
        <v>151</v>
      </c>
      <c r="F98" t="s">
        <v>251</v>
      </c>
      <c r="G98" s="31">
        <v>1.8004335776686469</v>
      </c>
      <c r="H98" t="s">
        <v>256</v>
      </c>
      <c r="I98" t="s">
        <v>255</v>
      </c>
    </row>
    <row r="99" spans="1:9" hidden="1" x14ac:dyDescent="0.25">
      <c r="A99" s="1">
        <v>44946</v>
      </c>
      <c r="B99" t="s">
        <v>266</v>
      </c>
      <c r="C99" t="s">
        <v>57</v>
      </c>
      <c r="D99" t="s">
        <v>67</v>
      </c>
      <c r="E99" t="s">
        <v>155</v>
      </c>
      <c r="F99" t="s">
        <v>251</v>
      </c>
      <c r="G99" s="31">
        <v>0</v>
      </c>
      <c r="H99" t="s">
        <v>256</v>
      </c>
      <c r="I99" t="s">
        <v>255</v>
      </c>
    </row>
    <row r="100" spans="1:9" hidden="1" x14ac:dyDescent="0.25">
      <c r="A100" s="1">
        <v>44946</v>
      </c>
      <c r="B100" t="s">
        <v>266</v>
      </c>
      <c r="C100" t="s">
        <v>57</v>
      </c>
      <c r="D100" t="s">
        <v>67</v>
      </c>
      <c r="E100" t="s">
        <v>153</v>
      </c>
      <c r="F100" t="s">
        <v>251</v>
      </c>
      <c r="G100" s="31">
        <v>0.1446031944486334</v>
      </c>
      <c r="H100" t="s">
        <v>256</v>
      </c>
      <c r="I100" t="s">
        <v>255</v>
      </c>
    </row>
    <row r="101" spans="1:9" hidden="1" x14ac:dyDescent="0.25">
      <c r="A101" s="1">
        <v>44946</v>
      </c>
      <c r="B101" t="s">
        <v>266</v>
      </c>
      <c r="C101" t="s">
        <v>57</v>
      </c>
      <c r="D101" t="s">
        <v>67</v>
      </c>
      <c r="E101" t="s">
        <v>152</v>
      </c>
      <c r="F101" t="s">
        <v>251</v>
      </c>
      <c r="G101" s="31">
        <v>0</v>
      </c>
      <c r="H101" t="s">
        <v>256</v>
      </c>
      <c r="I101" t="s">
        <v>255</v>
      </c>
    </row>
    <row r="102" spans="1:9" hidden="1" x14ac:dyDescent="0.25">
      <c r="A102" s="1">
        <v>44946</v>
      </c>
      <c r="B102" t="s">
        <v>266</v>
      </c>
      <c r="C102" t="s">
        <v>57</v>
      </c>
      <c r="D102" t="s">
        <v>67</v>
      </c>
      <c r="E102" t="s">
        <v>154</v>
      </c>
      <c r="F102" t="s">
        <v>251</v>
      </c>
      <c r="G102" s="31">
        <v>4.3820602952059938E-2</v>
      </c>
      <c r="H102" t="s">
        <v>256</v>
      </c>
      <c r="I102" t="s">
        <v>255</v>
      </c>
    </row>
    <row r="103" spans="1:9" hidden="1" x14ac:dyDescent="0.25">
      <c r="A103" s="1">
        <v>44946</v>
      </c>
      <c r="B103" t="s">
        <v>266</v>
      </c>
      <c r="C103" t="s">
        <v>57</v>
      </c>
      <c r="D103" t="s">
        <v>67</v>
      </c>
      <c r="E103" t="s">
        <v>157</v>
      </c>
      <c r="F103" t="s">
        <v>251</v>
      </c>
      <c r="G103" s="31">
        <v>0</v>
      </c>
      <c r="H103" t="s">
        <v>256</v>
      </c>
      <c r="I103" t="s">
        <v>255</v>
      </c>
    </row>
    <row r="104" spans="1:9" hidden="1" x14ac:dyDescent="0.25">
      <c r="A104" s="1">
        <v>44946</v>
      </c>
      <c r="B104" t="s">
        <v>266</v>
      </c>
      <c r="C104" t="s">
        <v>57</v>
      </c>
      <c r="D104" t="s">
        <v>67</v>
      </c>
      <c r="E104" t="s">
        <v>156</v>
      </c>
      <c r="F104" t="s">
        <v>251</v>
      </c>
      <c r="G104" s="31">
        <v>0</v>
      </c>
      <c r="H104" t="s">
        <v>256</v>
      </c>
      <c r="I104" t="s">
        <v>255</v>
      </c>
    </row>
    <row r="105" spans="1:9" hidden="1" x14ac:dyDescent="0.25">
      <c r="A105" s="1">
        <v>44946</v>
      </c>
      <c r="B105" t="s">
        <v>266</v>
      </c>
      <c r="C105" t="s">
        <v>57</v>
      </c>
      <c r="D105" t="s">
        <v>67</v>
      </c>
      <c r="E105" t="s">
        <v>159</v>
      </c>
      <c r="F105" t="s">
        <v>251</v>
      </c>
      <c r="G105" s="31">
        <v>0</v>
      </c>
      <c r="H105" t="s">
        <v>256</v>
      </c>
      <c r="I105" t="s">
        <v>255</v>
      </c>
    </row>
    <row r="106" spans="1:9" hidden="1" x14ac:dyDescent="0.25">
      <c r="A106" s="1">
        <v>44946</v>
      </c>
      <c r="B106" t="s">
        <v>266</v>
      </c>
      <c r="C106" t="s">
        <v>57</v>
      </c>
      <c r="D106" t="s">
        <v>67</v>
      </c>
      <c r="E106" t="s">
        <v>163</v>
      </c>
      <c r="F106" t="s">
        <v>251</v>
      </c>
      <c r="G106" s="31">
        <v>0</v>
      </c>
      <c r="H106" t="s">
        <v>256</v>
      </c>
      <c r="I106" t="s">
        <v>255</v>
      </c>
    </row>
    <row r="107" spans="1:9" hidden="1" x14ac:dyDescent="0.25">
      <c r="A107" s="1">
        <v>44946</v>
      </c>
      <c r="B107" t="s">
        <v>266</v>
      </c>
      <c r="C107" t="s">
        <v>57</v>
      </c>
      <c r="D107" t="s">
        <v>67</v>
      </c>
      <c r="E107" t="s">
        <v>161</v>
      </c>
      <c r="F107" t="s">
        <v>251</v>
      </c>
      <c r="G107" s="31">
        <v>0</v>
      </c>
      <c r="H107" t="s">
        <v>256</v>
      </c>
      <c r="I107" t="s">
        <v>255</v>
      </c>
    </row>
    <row r="108" spans="1:9" hidden="1" x14ac:dyDescent="0.25">
      <c r="A108" s="1">
        <v>44946</v>
      </c>
      <c r="B108" t="s">
        <v>266</v>
      </c>
      <c r="C108" t="s">
        <v>57</v>
      </c>
      <c r="D108" t="s">
        <v>67</v>
      </c>
      <c r="E108" t="s">
        <v>158</v>
      </c>
      <c r="F108" t="s">
        <v>251</v>
      </c>
      <c r="G108" s="31">
        <v>0.1247576872933438</v>
      </c>
      <c r="H108" t="s">
        <v>256</v>
      </c>
      <c r="I108" t="s">
        <v>255</v>
      </c>
    </row>
    <row r="109" spans="1:9" hidden="1" x14ac:dyDescent="0.25">
      <c r="A109" s="1">
        <v>44946</v>
      </c>
      <c r="B109" t="s">
        <v>266</v>
      </c>
      <c r="C109" t="s">
        <v>57</v>
      </c>
      <c r="D109" t="s">
        <v>67</v>
      </c>
      <c r="E109" t="s">
        <v>160</v>
      </c>
      <c r="F109" t="s">
        <v>251</v>
      </c>
      <c r="G109" s="31">
        <v>1.3082838874494691E-2</v>
      </c>
      <c r="H109" t="s">
        <v>256</v>
      </c>
      <c r="I109" t="s">
        <v>255</v>
      </c>
    </row>
    <row r="110" spans="1:9" hidden="1" x14ac:dyDescent="0.25">
      <c r="A110" s="1">
        <v>44946</v>
      </c>
      <c r="B110" t="s">
        <v>266</v>
      </c>
      <c r="C110" t="s">
        <v>57</v>
      </c>
      <c r="D110" t="s">
        <v>67</v>
      </c>
      <c r="E110" t="s">
        <v>166</v>
      </c>
      <c r="F110" t="s">
        <v>251</v>
      </c>
      <c r="G110" s="31">
        <v>0</v>
      </c>
      <c r="H110" t="s">
        <v>256</v>
      </c>
      <c r="I110" t="s">
        <v>255</v>
      </c>
    </row>
    <row r="111" spans="1:9" hidden="1" x14ac:dyDescent="0.25">
      <c r="A111" s="1">
        <v>44946</v>
      </c>
      <c r="B111" t="s">
        <v>266</v>
      </c>
      <c r="C111" t="s">
        <v>57</v>
      </c>
      <c r="D111" t="s">
        <v>67</v>
      </c>
      <c r="E111" t="s">
        <v>164</v>
      </c>
      <c r="F111" t="s">
        <v>251</v>
      </c>
      <c r="G111" s="31">
        <v>5.7937147893342991E-2</v>
      </c>
      <c r="H111" t="s">
        <v>256</v>
      </c>
      <c r="I111" t="s">
        <v>255</v>
      </c>
    </row>
    <row r="112" spans="1:9" hidden="1" x14ac:dyDescent="0.25">
      <c r="A112" s="1">
        <v>44946</v>
      </c>
      <c r="B112" t="s">
        <v>266</v>
      </c>
      <c r="C112" t="s">
        <v>57</v>
      </c>
      <c r="D112" t="s">
        <v>67</v>
      </c>
      <c r="E112" t="s">
        <v>162</v>
      </c>
      <c r="F112" t="s">
        <v>251</v>
      </c>
      <c r="G112" s="31">
        <v>3.4901914145970439E-3</v>
      </c>
      <c r="H112" t="s">
        <v>256</v>
      </c>
      <c r="I112" t="s">
        <v>255</v>
      </c>
    </row>
    <row r="113" spans="1:9" hidden="1" x14ac:dyDescent="0.25">
      <c r="A113" s="1">
        <v>44946</v>
      </c>
      <c r="B113" t="s">
        <v>266</v>
      </c>
      <c r="C113" t="s">
        <v>57</v>
      </c>
      <c r="D113" t="s">
        <v>67</v>
      </c>
      <c r="E113" t="s">
        <v>165</v>
      </c>
      <c r="F113" t="s">
        <v>251</v>
      </c>
      <c r="G113" s="31">
        <v>4.6688595222214253E-2</v>
      </c>
      <c r="H113" t="s">
        <v>256</v>
      </c>
      <c r="I113" t="s">
        <v>255</v>
      </c>
    </row>
    <row r="114" spans="1:9" hidden="1" x14ac:dyDescent="0.25">
      <c r="A114" s="1">
        <v>44946</v>
      </c>
      <c r="B114" t="s">
        <v>266</v>
      </c>
      <c r="C114" t="s">
        <v>57</v>
      </c>
      <c r="D114" t="s">
        <v>67</v>
      </c>
      <c r="E114" t="s">
        <v>167</v>
      </c>
      <c r="F114" t="s">
        <v>251</v>
      </c>
      <c r="G114" s="31">
        <v>0</v>
      </c>
      <c r="H114" t="s">
        <v>256</v>
      </c>
      <c r="I114" t="s">
        <v>255</v>
      </c>
    </row>
    <row r="115" spans="1:9" hidden="1" x14ac:dyDescent="0.25">
      <c r="A115" s="1">
        <v>44946</v>
      </c>
      <c r="B115" t="s">
        <v>266</v>
      </c>
      <c r="C115" t="s">
        <v>57</v>
      </c>
      <c r="D115" t="s">
        <v>67</v>
      </c>
      <c r="E115" t="s">
        <v>1</v>
      </c>
      <c r="F115" t="s">
        <v>251</v>
      </c>
      <c r="G115" s="31">
        <v>0</v>
      </c>
      <c r="H115" t="s">
        <v>256</v>
      </c>
      <c r="I115" t="s">
        <v>255</v>
      </c>
    </row>
    <row r="116" spans="1:9" hidden="1" x14ac:dyDescent="0.25">
      <c r="A116" s="1">
        <v>44946</v>
      </c>
      <c r="B116" t="s">
        <v>266</v>
      </c>
      <c r="C116" t="s">
        <v>51</v>
      </c>
      <c r="D116" t="s">
        <v>67</v>
      </c>
      <c r="E116" t="s">
        <v>132</v>
      </c>
      <c r="F116" t="s">
        <v>251</v>
      </c>
      <c r="G116" s="31">
        <v>0</v>
      </c>
      <c r="H116" t="s">
        <v>256</v>
      </c>
      <c r="I116" t="s">
        <v>255</v>
      </c>
    </row>
    <row r="117" spans="1:9" hidden="1" x14ac:dyDescent="0.25">
      <c r="A117" s="1">
        <v>44946</v>
      </c>
      <c r="B117" t="s">
        <v>266</v>
      </c>
      <c r="C117" t="s">
        <v>51</v>
      </c>
      <c r="D117" t="s">
        <v>67</v>
      </c>
      <c r="E117" t="s">
        <v>133</v>
      </c>
      <c r="F117" t="s">
        <v>251</v>
      </c>
      <c r="G117" s="31">
        <v>0</v>
      </c>
      <c r="H117" t="s">
        <v>256</v>
      </c>
      <c r="I117" t="s">
        <v>255</v>
      </c>
    </row>
    <row r="118" spans="1:9" hidden="1" x14ac:dyDescent="0.25">
      <c r="A118" s="1">
        <v>44946</v>
      </c>
      <c r="B118" t="s">
        <v>266</v>
      </c>
      <c r="C118" t="s">
        <v>51</v>
      </c>
      <c r="D118" t="s">
        <v>67</v>
      </c>
      <c r="E118" t="s">
        <v>134</v>
      </c>
      <c r="F118" t="s">
        <v>251</v>
      </c>
      <c r="G118" s="31">
        <v>1.0548774672823046E-2</v>
      </c>
      <c r="H118" t="s">
        <v>256</v>
      </c>
      <c r="I118" t="s">
        <v>255</v>
      </c>
    </row>
    <row r="119" spans="1:9" hidden="1" x14ac:dyDescent="0.25">
      <c r="A119" s="1">
        <v>44946</v>
      </c>
      <c r="B119" t="s">
        <v>266</v>
      </c>
      <c r="C119" t="s">
        <v>51</v>
      </c>
      <c r="D119" t="s">
        <v>67</v>
      </c>
      <c r="E119" t="s">
        <v>135</v>
      </c>
      <c r="F119" t="s">
        <v>251</v>
      </c>
      <c r="G119" s="31">
        <v>1.7827898063111816E-2</v>
      </c>
      <c r="H119" t="s">
        <v>256</v>
      </c>
      <c r="I119" t="s">
        <v>255</v>
      </c>
    </row>
    <row r="120" spans="1:9" hidden="1" x14ac:dyDescent="0.25">
      <c r="A120" s="1">
        <v>44946</v>
      </c>
      <c r="B120" t="s">
        <v>266</v>
      </c>
      <c r="C120" t="s">
        <v>51</v>
      </c>
      <c r="D120" t="s">
        <v>67</v>
      </c>
      <c r="E120" t="s">
        <v>137</v>
      </c>
      <c r="F120" t="s">
        <v>251</v>
      </c>
      <c r="G120" s="31">
        <v>4.2707343039935376E-2</v>
      </c>
      <c r="H120" t="s">
        <v>256</v>
      </c>
      <c r="I120" t="s">
        <v>255</v>
      </c>
    </row>
    <row r="121" spans="1:9" hidden="1" x14ac:dyDescent="0.25">
      <c r="A121" s="1">
        <v>44946</v>
      </c>
      <c r="B121" t="s">
        <v>266</v>
      </c>
      <c r="C121" t="s">
        <v>51</v>
      </c>
      <c r="D121" t="s">
        <v>67</v>
      </c>
      <c r="E121" t="s">
        <v>138</v>
      </c>
      <c r="F121" t="s">
        <v>251</v>
      </c>
      <c r="G121" s="31">
        <v>0</v>
      </c>
      <c r="H121" t="s">
        <v>256</v>
      </c>
      <c r="I121" t="s">
        <v>255</v>
      </c>
    </row>
    <row r="122" spans="1:9" hidden="1" x14ac:dyDescent="0.25">
      <c r="A122" s="1">
        <v>44946</v>
      </c>
      <c r="B122" t="s">
        <v>266</v>
      </c>
      <c r="C122" t="s">
        <v>51</v>
      </c>
      <c r="D122" t="s">
        <v>67</v>
      </c>
      <c r="E122" t="s">
        <v>139</v>
      </c>
      <c r="F122" t="s">
        <v>251</v>
      </c>
      <c r="G122" s="31">
        <v>8.2885514561686927E-2</v>
      </c>
      <c r="H122" t="s">
        <v>256</v>
      </c>
      <c r="I122" t="s">
        <v>255</v>
      </c>
    </row>
    <row r="123" spans="1:9" hidden="1" x14ac:dyDescent="0.25">
      <c r="A123" s="1">
        <v>44946</v>
      </c>
      <c r="B123" t="s">
        <v>266</v>
      </c>
      <c r="C123" t="s">
        <v>51</v>
      </c>
      <c r="D123" t="s">
        <v>67</v>
      </c>
      <c r="E123" t="s">
        <v>140</v>
      </c>
      <c r="F123" t="s">
        <v>251</v>
      </c>
      <c r="G123" s="31">
        <v>0</v>
      </c>
      <c r="H123" t="s">
        <v>256</v>
      </c>
      <c r="I123" t="s">
        <v>255</v>
      </c>
    </row>
    <row r="124" spans="1:9" hidden="1" x14ac:dyDescent="0.25">
      <c r="A124" s="1">
        <v>44946</v>
      </c>
      <c r="B124" t="s">
        <v>266</v>
      </c>
      <c r="C124" t="s">
        <v>51</v>
      </c>
      <c r="D124" t="s">
        <v>67</v>
      </c>
      <c r="E124" t="s">
        <v>141</v>
      </c>
      <c r="F124" t="s">
        <v>251</v>
      </c>
      <c r="G124" s="31">
        <v>1.1599376808070267E-2</v>
      </c>
      <c r="H124" t="s">
        <v>256</v>
      </c>
      <c r="I124" t="s">
        <v>255</v>
      </c>
    </row>
    <row r="125" spans="1:9" hidden="1" x14ac:dyDescent="0.25">
      <c r="A125" s="1">
        <v>44946</v>
      </c>
      <c r="B125" t="s">
        <v>266</v>
      </c>
      <c r="C125" t="s">
        <v>51</v>
      </c>
      <c r="D125" t="s">
        <v>67</v>
      </c>
      <c r="E125" t="s">
        <v>142</v>
      </c>
      <c r="F125" t="s">
        <v>251</v>
      </c>
      <c r="G125" s="31">
        <v>0</v>
      </c>
      <c r="H125" t="s">
        <v>256</v>
      </c>
      <c r="I125" t="s">
        <v>255</v>
      </c>
    </row>
    <row r="126" spans="1:9" hidden="1" x14ac:dyDescent="0.25">
      <c r="A126" s="1">
        <v>44946</v>
      </c>
      <c r="B126" t="s">
        <v>266</v>
      </c>
      <c r="C126" t="s">
        <v>51</v>
      </c>
      <c r="D126" t="s">
        <v>67</v>
      </c>
      <c r="E126" t="s">
        <v>143</v>
      </c>
      <c r="F126" t="s">
        <v>251</v>
      </c>
      <c r="G126" s="31">
        <v>1.0306439193183434</v>
      </c>
      <c r="H126" t="s">
        <v>256</v>
      </c>
      <c r="I126" t="s">
        <v>255</v>
      </c>
    </row>
    <row r="127" spans="1:9" hidden="1" x14ac:dyDescent="0.25">
      <c r="A127" s="1">
        <v>44946</v>
      </c>
      <c r="B127" t="s">
        <v>266</v>
      </c>
      <c r="C127" t="s">
        <v>51</v>
      </c>
      <c r="D127" t="s">
        <v>67</v>
      </c>
      <c r="E127" t="s">
        <v>144</v>
      </c>
      <c r="F127" t="s">
        <v>251</v>
      </c>
      <c r="G127" s="31">
        <v>2.541068066031018E-2</v>
      </c>
      <c r="H127" t="s">
        <v>256</v>
      </c>
      <c r="I127" t="s">
        <v>255</v>
      </c>
    </row>
    <row r="128" spans="1:9" hidden="1" x14ac:dyDescent="0.25">
      <c r="A128" s="1">
        <v>44946</v>
      </c>
      <c r="B128" t="s">
        <v>266</v>
      </c>
      <c r="C128" t="s">
        <v>51</v>
      </c>
      <c r="D128" t="s">
        <v>67</v>
      </c>
      <c r="E128" t="s">
        <v>145</v>
      </c>
      <c r="F128" t="s">
        <v>251</v>
      </c>
      <c r="G128" s="31">
        <v>9.7689579976707776E-3</v>
      </c>
      <c r="H128" t="s">
        <v>256</v>
      </c>
      <c r="I128" t="s">
        <v>255</v>
      </c>
    </row>
    <row r="129" spans="1:9" hidden="1" x14ac:dyDescent="0.25">
      <c r="A129" s="1">
        <v>44946</v>
      </c>
      <c r="B129" t="s">
        <v>266</v>
      </c>
      <c r="C129" t="s">
        <v>51</v>
      </c>
      <c r="D129" t="s">
        <v>67</v>
      </c>
      <c r="E129" t="s">
        <v>146</v>
      </c>
      <c r="F129" t="s">
        <v>251</v>
      </c>
      <c r="G129" s="31">
        <v>0</v>
      </c>
      <c r="H129" t="s">
        <v>256</v>
      </c>
      <c r="I129" t="s">
        <v>255</v>
      </c>
    </row>
    <row r="130" spans="1:9" hidden="1" x14ac:dyDescent="0.25">
      <c r="A130" s="1">
        <v>44946</v>
      </c>
      <c r="B130" t="s">
        <v>266</v>
      </c>
      <c r="C130" t="s">
        <v>51</v>
      </c>
      <c r="D130" t="s">
        <v>67</v>
      </c>
      <c r="E130" t="s">
        <v>147</v>
      </c>
      <c r="F130" t="s">
        <v>251</v>
      </c>
      <c r="G130" s="31">
        <v>0.418942280898493</v>
      </c>
      <c r="H130" t="s">
        <v>256</v>
      </c>
      <c r="I130" t="s">
        <v>255</v>
      </c>
    </row>
    <row r="131" spans="1:9" hidden="1" x14ac:dyDescent="0.25">
      <c r="A131" s="1">
        <v>44946</v>
      </c>
      <c r="B131" t="s">
        <v>266</v>
      </c>
      <c r="C131" t="s">
        <v>51</v>
      </c>
      <c r="D131" t="s">
        <v>67</v>
      </c>
      <c r="E131" t="s">
        <v>148</v>
      </c>
      <c r="F131" t="s">
        <v>251</v>
      </c>
      <c r="G131" s="31">
        <v>13.701594097044049</v>
      </c>
      <c r="H131" t="s">
        <v>256</v>
      </c>
      <c r="I131" t="s">
        <v>255</v>
      </c>
    </row>
    <row r="132" spans="1:9" hidden="1" x14ac:dyDescent="0.25">
      <c r="A132" s="1">
        <v>44946</v>
      </c>
      <c r="B132" t="s">
        <v>266</v>
      </c>
      <c r="C132" t="s">
        <v>51</v>
      </c>
      <c r="D132" t="s">
        <v>67</v>
      </c>
      <c r="E132" t="s">
        <v>148</v>
      </c>
      <c r="F132" t="s">
        <v>252</v>
      </c>
      <c r="G132" s="31">
        <v>13.701594097044049</v>
      </c>
      <c r="H132" t="s">
        <v>256</v>
      </c>
      <c r="I132" t="s">
        <v>255</v>
      </c>
    </row>
    <row r="133" spans="1:9" hidden="1" x14ac:dyDescent="0.25">
      <c r="A133" s="1">
        <v>44946</v>
      </c>
      <c r="B133" t="s">
        <v>266</v>
      </c>
      <c r="C133" t="s">
        <v>51</v>
      </c>
      <c r="D133" t="s">
        <v>67</v>
      </c>
      <c r="E133" t="s">
        <v>149</v>
      </c>
      <c r="F133" t="s">
        <v>251</v>
      </c>
      <c r="G133" s="31">
        <v>13.066703522587805</v>
      </c>
      <c r="H133" t="s">
        <v>256</v>
      </c>
      <c r="I133" t="s">
        <v>255</v>
      </c>
    </row>
    <row r="134" spans="1:9" hidden="1" x14ac:dyDescent="0.25">
      <c r="A134" s="1">
        <v>44946</v>
      </c>
      <c r="B134" t="s">
        <v>266</v>
      </c>
      <c r="C134" t="s">
        <v>51</v>
      </c>
      <c r="D134" t="s">
        <v>67</v>
      </c>
      <c r="E134" t="s">
        <v>150</v>
      </c>
      <c r="F134" t="s">
        <v>251</v>
      </c>
      <c r="G134" s="31">
        <v>6.3020960172733238</v>
      </c>
      <c r="H134" t="s">
        <v>256</v>
      </c>
      <c r="I134" t="s">
        <v>255</v>
      </c>
    </row>
    <row r="135" spans="1:9" hidden="1" x14ac:dyDescent="0.25">
      <c r="A135" s="1">
        <v>44946</v>
      </c>
      <c r="B135" t="s">
        <v>266</v>
      </c>
      <c r="C135" t="s">
        <v>51</v>
      </c>
      <c r="D135" t="s">
        <v>67</v>
      </c>
      <c r="E135" t="s">
        <v>150</v>
      </c>
      <c r="F135" t="s">
        <v>252</v>
      </c>
      <c r="G135" s="31">
        <v>6.3020960172733238</v>
      </c>
      <c r="H135" t="s">
        <v>256</v>
      </c>
      <c r="I135" t="s">
        <v>255</v>
      </c>
    </row>
    <row r="136" spans="1:9" hidden="1" x14ac:dyDescent="0.25">
      <c r="A136" s="1">
        <v>44946</v>
      </c>
      <c r="B136" t="s">
        <v>266</v>
      </c>
      <c r="C136" t="s">
        <v>51</v>
      </c>
      <c r="D136" t="s">
        <v>67</v>
      </c>
      <c r="E136" t="s">
        <v>151</v>
      </c>
      <c r="F136" t="s">
        <v>251</v>
      </c>
      <c r="G136" s="31">
        <v>1.8213041851883365</v>
      </c>
      <c r="H136" t="s">
        <v>256</v>
      </c>
      <c r="I136" t="s">
        <v>255</v>
      </c>
    </row>
    <row r="137" spans="1:9" hidden="1" x14ac:dyDescent="0.25">
      <c r="A137" s="1">
        <v>44946</v>
      </c>
      <c r="B137" t="s">
        <v>266</v>
      </c>
      <c r="C137" t="s">
        <v>51</v>
      </c>
      <c r="D137" t="s">
        <v>67</v>
      </c>
      <c r="E137" t="s">
        <v>155</v>
      </c>
      <c r="F137" t="s">
        <v>251</v>
      </c>
      <c r="G137" s="31">
        <v>0</v>
      </c>
      <c r="H137" t="s">
        <v>256</v>
      </c>
      <c r="I137" t="s">
        <v>255</v>
      </c>
    </row>
    <row r="138" spans="1:9" hidden="1" x14ac:dyDescent="0.25">
      <c r="A138" s="1">
        <v>44946</v>
      </c>
      <c r="B138" t="s">
        <v>266</v>
      </c>
      <c r="C138" t="s">
        <v>51</v>
      </c>
      <c r="D138" t="s">
        <v>67</v>
      </c>
      <c r="E138" t="s">
        <v>153</v>
      </c>
      <c r="F138" t="s">
        <v>251</v>
      </c>
      <c r="G138" s="31">
        <v>0.14010062925613498</v>
      </c>
      <c r="H138" t="s">
        <v>256</v>
      </c>
      <c r="I138" t="s">
        <v>255</v>
      </c>
    </row>
    <row r="139" spans="1:9" hidden="1" x14ac:dyDescent="0.25">
      <c r="A139" s="1">
        <v>44946</v>
      </c>
      <c r="B139" t="s">
        <v>266</v>
      </c>
      <c r="C139" t="s">
        <v>51</v>
      </c>
      <c r="D139" t="s">
        <v>67</v>
      </c>
      <c r="E139" t="s">
        <v>152</v>
      </c>
      <c r="F139" t="s">
        <v>251</v>
      </c>
      <c r="G139" s="31">
        <v>4.2660123438876402E-2</v>
      </c>
      <c r="H139" t="s">
        <v>256</v>
      </c>
      <c r="I139" t="s">
        <v>255</v>
      </c>
    </row>
    <row r="140" spans="1:9" hidden="1" x14ac:dyDescent="0.25">
      <c r="A140" s="1">
        <v>44946</v>
      </c>
      <c r="B140" t="s">
        <v>266</v>
      </c>
      <c r="C140" t="s">
        <v>51</v>
      </c>
      <c r="D140" t="s">
        <v>67</v>
      </c>
      <c r="E140" t="s">
        <v>154</v>
      </c>
      <c r="F140" t="s">
        <v>251</v>
      </c>
      <c r="G140" s="31">
        <v>4.5612609196133726E-2</v>
      </c>
      <c r="H140" t="s">
        <v>256</v>
      </c>
      <c r="I140" t="s">
        <v>255</v>
      </c>
    </row>
    <row r="141" spans="1:9" hidden="1" x14ac:dyDescent="0.25">
      <c r="A141" s="1">
        <v>44946</v>
      </c>
      <c r="B141" t="s">
        <v>266</v>
      </c>
      <c r="C141" t="s">
        <v>51</v>
      </c>
      <c r="D141" t="s">
        <v>67</v>
      </c>
      <c r="E141" t="s">
        <v>157</v>
      </c>
      <c r="F141" t="s">
        <v>251</v>
      </c>
      <c r="G141" s="31">
        <v>0</v>
      </c>
      <c r="H141" t="s">
        <v>256</v>
      </c>
      <c r="I141" t="s">
        <v>255</v>
      </c>
    </row>
    <row r="142" spans="1:9" hidden="1" x14ac:dyDescent="0.25">
      <c r="A142" s="1">
        <v>44946</v>
      </c>
      <c r="B142" t="s">
        <v>266</v>
      </c>
      <c r="C142" t="s">
        <v>51</v>
      </c>
      <c r="D142" t="s">
        <v>67</v>
      </c>
      <c r="E142" t="s">
        <v>156</v>
      </c>
      <c r="F142" t="s">
        <v>251</v>
      </c>
      <c r="G142" s="31">
        <v>0</v>
      </c>
      <c r="H142" t="s">
        <v>256</v>
      </c>
      <c r="I142" t="s">
        <v>255</v>
      </c>
    </row>
    <row r="143" spans="1:9" hidden="1" x14ac:dyDescent="0.25">
      <c r="A143" s="1">
        <v>44946</v>
      </c>
      <c r="B143" t="s">
        <v>266</v>
      </c>
      <c r="C143" t="s">
        <v>51</v>
      </c>
      <c r="D143" t="s">
        <v>67</v>
      </c>
      <c r="E143" t="s">
        <v>159</v>
      </c>
      <c r="F143" t="s">
        <v>251</v>
      </c>
      <c r="G143" s="31">
        <v>0</v>
      </c>
      <c r="H143" t="s">
        <v>256</v>
      </c>
      <c r="I143" t="s">
        <v>255</v>
      </c>
    </row>
    <row r="144" spans="1:9" hidden="1" x14ac:dyDescent="0.25">
      <c r="A144" s="1">
        <v>44946</v>
      </c>
      <c r="B144" t="s">
        <v>266</v>
      </c>
      <c r="C144" t="s">
        <v>51</v>
      </c>
      <c r="D144" t="s">
        <v>67</v>
      </c>
      <c r="E144" t="s">
        <v>163</v>
      </c>
      <c r="F144" t="s">
        <v>251</v>
      </c>
      <c r="G144" s="31">
        <v>0</v>
      </c>
      <c r="H144" t="s">
        <v>256</v>
      </c>
      <c r="I144" t="s">
        <v>255</v>
      </c>
    </row>
    <row r="145" spans="1:9" hidden="1" x14ac:dyDescent="0.25">
      <c r="A145" s="1">
        <v>44946</v>
      </c>
      <c r="B145" t="s">
        <v>266</v>
      </c>
      <c r="C145" t="s">
        <v>51</v>
      </c>
      <c r="D145" t="s">
        <v>67</v>
      </c>
      <c r="E145" t="s">
        <v>161</v>
      </c>
      <c r="F145" t="s">
        <v>251</v>
      </c>
      <c r="G145" s="31">
        <v>0</v>
      </c>
      <c r="H145" t="s">
        <v>256</v>
      </c>
      <c r="I145" t="s">
        <v>255</v>
      </c>
    </row>
    <row r="146" spans="1:9" hidden="1" x14ac:dyDescent="0.25">
      <c r="A146" s="1">
        <v>44946</v>
      </c>
      <c r="B146" t="s">
        <v>266</v>
      </c>
      <c r="C146" t="s">
        <v>51</v>
      </c>
      <c r="D146" t="s">
        <v>67</v>
      </c>
      <c r="E146" t="s">
        <v>158</v>
      </c>
      <c r="F146" t="s">
        <v>251</v>
      </c>
      <c r="G146" s="31">
        <v>0.11753513207580023</v>
      </c>
      <c r="H146" t="s">
        <v>256</v>
      </c>
      <c r="I146" t="s">
        <v>255</v>
      </c>
    </row>
    <row r="147" spans="1:9" hidden="1" x14ac:dyDescent="0.25">
      <c r="A147" s="1">
        <v>44946</v>
      </c>
      <c r="B147" t="s">
        <v>266</v>
      </c>
      <c r="C147" t="s">
        <v>51</v>
      </c>
      <c r="D147" t="s">
        <v>67</v>
      </c>
      <c r="E147" t="s">
        <v>160</v>
      </c>
      <c r="F147" t="s">
        <v>251</v>
      </c>
      <c r="G147" s="31">
        <v>0</v>
      </c>
      <c r="H147" t="s">
        <v>256</v>
      </c>
      <c r="I147" t="s">
        <v>255</v>
      </c>
    </row>
    <row r="148" spans="1:9" hidden="1" x14ac:dyDescent="0.25">
      <c r="A148" s="1">
        <v>44946</v>
      </c>
      <c r="B148" t="s">
        <v>266</v>
      </c>
      <c r="C148" t="s">
        <v>51</v>
      </c>
      <c r="D148" t="s">
        <v>67</v>
      </c>
      <c r="E148" t="s">
        <v>166</v>
      </c>
      <c r="F148" t="s">
        <v>251</v>
      </c>
      <c r="G148" s="31">
        <v>1.6762565596892393E-2</v>
      </c>
      <c r="H148" t="s">
        <v>256</v>
      </c>
      <c r="I148" t="s">
        <v>255</v>
      </c>
    </row>
    <row r="149" spans="1:9" hidden="1" x14ac:dyDescent="0.25">
      <c r="A149" s="1">
        <v>44946</v>
      </c>
      <c r="B149" t="s">
        <v>266</v>
      </c>
      <c r="C149" t="s">
        <v>51</v>
      </c>
      <c r="D149" t="s">
        <v>67</v>
      </c>
      <c r="E149" t="s">
        <v>164</v>
      </c>
      <c r="F149" t="s">
        <v>251</v>
      </c>
      <c r="G149" s="31">
        <v>6.0045298035617735E-2</v>
      </c>
      <c r="H149" t="s">
        <v>256</v>
      </c>
      <c r="I149" t="s">
        <v>255</v>
      </c>
    </row>
    <row r="150" spans="1:9" hidden="1" x14ac:dyDescent="0.25">
      <c r="A150" s="1">
        <v>44946</v>
      </c>
      <c r="B150" t="s">
        <v>266</v>
      </c>
      <c r="C150" t="s">
        <v>51</v>
      </c>
      <c r="D150" t="s">
        <v>67</v>
      </c>
      <c r="E150" t="s">
        <v>162</v>
      </c>
      <c r="F150" t="s">
        <v>251</v>
      </c>
      <c r="G150" s="31">
        <v>1.1285510088321953E-2</v>
      </c>
      <c r="H150" t="s">
        <v>256</v>
      </c>
      <c r="I150" t="s">
        <v>255</v>
      </c>
    </row>
    <row r="151" spans="1:9" hidden="1" x14ac:dyDescent="0.25">
      <c r="A151" s="1">
        <v>44946</v>
      </c>
      <c r="B151" t="s">
        <v>266</v>
      </c>
      <c r="C151" t="s">
        <v>51</v>
      </c>
      <c r="D151" t="s">
        <v>67</v>
      </c>
      <c r="E151" t="s">
        <v>165</v>
      </c>
      <c r="F151" t="s">
        <v>251</v>
      </c>
      <c r="G151" s="31">
        <v>4.9863976728965427E-2</v>
      </c>
      <c r="H151" t="s">
        <v>256</v>
      </c>
      <c r="I151" t="s">
        <v>255</v>
      </c>
    </row>
    <row r="152" spans="1:9" hidden="1" x14ac:dyDescent="0.25">
      <c r="A152" s="1">
        <v>44946</v>
      </c>
      <c r="B152" t="s">
        <v>266</v>
      </c>
      <c r="C152" t="s">
        <v>51</v>
      </c>
      <c r="D152" t="s">
        <v>67</v>
      </c>
      <c r="E152" t="s">
        <v>167</v>
      </c>
      <c r="F152" t="s">
        <v>251</v>
      </c>
      <c r="G152" s="31">
        <v>0</v>
      </c>
      <c r="H152" t="s">
        <v>256</v>
      </c>
      <c r="I152" t="s">
        <v>255</v>
      </c>
    </row>
    <row r="153" spans="1:9" hidden="1" x14ac:dyDescent="0.25">
      <c r="A153" s="1">
        <v>44946</v>
      </c>
      <c r="B153" t="s">
        <v>266</v>
      </c>
      <c r="C153" t="s">
        <v>51</v>
      </c>
      <c r="D153" t="s">
        <v>67</v>
      </c>
      <c r="E153" t="s">
        <v>1</v>
      </c>
      <c r="F153" t="s">
        <v>251</v>
      </c>
      <c r="G153" s="31">
        <v>2.3600155992282316E-2</v>
      </c>
      <c r="H153" t="s">
        <v>256</v>
      </c>
      <c r="I153" t="s">
        <v>255</v>
      </c>
    </row>
    <row r="154" spans="1:9" hidden="1" x14ac:dyDescent="0.25">
      <c r="A154" s="1">
        <v>44946</v>
      </c>
      <c r="B154" t="s">
        <v>267</v>
      </c>
      <c r="C154" t="s">
        <v>51</v>
      </c>
      <c r="D154" t="s">
        <v>67</v>
      </c>
      <c r="E154" t="s">
        <v>132</v>
      </c>
      <c r="F154" t="s">
        <v>251</v>
      </c>
      <c r="G154" s="31">
        <v>0</v>
      </c>
      <c r="H154" t="s">
        <v>256</v>
      </c>
      <c r="I154" t="s">
        <v>255</v>
      </c>
    </row>
    <row r="155" spans="1:9" hidden="1" x14ac:dyDescent="0.25">
      <c r="A155" s="1">
        <v>44946</v>
      </c>
      <c r="B155" t="s">
        <v>267</v>
      </c>
      <c r="C155" t="s">
        <v>51</v>
      </c>
      <c r="D155" t="s">
        <v>67</v>
      </c>
      <c r="E155" t="s">
        <v>133</v>
      </c>
      <c r="F155" t="s">
        <v>251</v>
      </c>
      <c r="G155" s="31">
        <v>0.21001694959559891</v>
      </c>
      <c r="H155" t="s">
        <v>256</v>
      </c>
      <c r="I155" t="s">
        <v>255</v>
      </c>
    </row>
    <row r="156" spans="1:9" hidden="1" x14ac:dyDescent="0.25">
      <c r="A156" s="1">
        <v>44946</v>
      </c>
      <c r="B156" t="s">
        <v>267</v>
      </c>
      <c r="C156" t="s">
        <v>51</v>
      </c>
      <c r="D156" t="s">
        <v>67</v>
      </c>
      <c r="E156" t="s">
        <v>134</v>
      </c>
      <c r="F156" t="s">
        <v>251</v>
      </c>
      <c r="G156" s="31">
        <v>0</v>
      </c>
      <c r="H156" t="s">
        <v>256</v>
      </c>
      <c r="I156" t="s">
        <v>255</v>
      </c>
    </row>
    <row r="157" spans="1:9" hidden="1" x14ac:dyDescent="0.25">
      <c r="A157" s="1">
        <v>44946</v>
      </c>
      <c r="B157" t="s">
        <v>267</v>
      </c>
      <c r="C157" t="s">
        <v>51</v>
      </c>
      <c r="D157" t="s">
        <v>67</v>
      </c>
      <c r="E157" t="s">
        <v>135</v>
      </c>
      <c r="F157" t="s">
        <v>251</v>
      </c>
      <c r="G157" s="31">
        <v>0</v>
      </c>
      <c r="H157" t="s">
        <v>256</v>
      </c>
      <c r="I157" t="s">
        <v>255</v>
      </c>
    </row>
    <row r="158" spans="1:9" hidden="1" x14ac:dyDescent="0.25">
      <c r="A158" s="1">
        <v>44946</v>
      </c>
      <c r="B158" t="s">
        <v>267</v>
      </c>
      <c r="C158" t="s">
        <v>51</v>
      </c>
      <c r="D158" t="s">
        <v>67</v>
      </c>
      <c r="E158" t="s">
        <v>137</v>
      </c>
      <c r="F158" t="s">
        <v>251</v>
      </c>
      <c r="G158" s="31">
        <v>0</v>
      </c>
      <c r="H158" t="s">
        <v>256</v>
      </c>
      <c r="I158" t="s">
        <v>255</v>
      </c>
    </row>
    <row r="159" spans="1:9" hidden="1" x14ac:dyDescent="0.25">
      <c r="A159" s="1">
        <v>44946</v>
      </c>
      <c r="B159" t="s">
        <v>267</v>
      </c>
      <c r="C159" t="s">
        <v>51</v>
      </c>
      <c r="D159" t="s">
        <v>67</v>
      </c>
      <c r="E159" t="s">
        <v>138</v>
      </c>
      <c r="F159" t="s">
        <v>251</v>
      </c>
      <c r="G159" s="31">
        <v>0</v>
      </c>
      <c r="H159" t="s">
        <v>256</v>
      </c>
      <c r="I159" t="s">
        <v>255</v>
      </c>
    </row>
    <row r="160" spans="1:9" hidden="1" x14ac:dyDescent="0.25">
      <c r="A160" s="1">
        <v>44946</v>
      </c>
      <c r="B160" t="s">
        <v>267</v>
      </c>
      <c r="C160" t="s">
        <v>51</v>
      </c>
      <c r="D160" t="s">
        <v>67</v>
      </c>
      <c r="E160" t="s">
        <v>139</v>
      </c>
      <c r="F160" t="s">
        <v>251</v>
      </c>
      <c r="G160" s="31">
        <v>0.71216828512337482</v>
      </c>
      <c r="H160" t="s">
        <v>256</v>
      </c>
      <c r="I160" t="s">
        <v>255</v>
      </c>
    </row>
    <row r="161" spans="1:9" hidden="1" x14ac:dyDescent="0.25">
      <c r="A161" s="1">
        <v>44946</v>
      </c>
      <c r="B161" t="s">
        <v>267</v>
      </c>
      <c r="C161" t="s">
        <v>51</v>
      </c>
      <c r="D161" t="s">
        <v>67</v>
      </c>
      <c r="E161" t="s">
        <v>140</v>
      </c>
      <c r="F161" t="s">
        <v>251</v>
      </c>
      <c r="G161" s="31">
        <v>0</v>
      </c>
      <c r="H161" t="s">
        <v>256</v>
      </c>
      <c r="I161" t="s">
        <v>255</v>
      </c>
    </row>
    <row r="162" spans="1:9" hidden="1" x14ac:dyDescent="0.25">
      <c r="A162" s="1">
        <v>44946</v>
      </c>
      <c r="B162" t="s">
        <v>267</v>
      </c>
      <c r="C162" t="s">
        <v>51</v>
      </c>
      <c r="D162" t="s">
        <v>67</v>
      </c>
      <c r="E162" t="s">
        <v>141</v>
      </c>
      <c r="F162" t="s">
        <v>251</v>
      </c>
      <c r="G162" s="31">
        <v>0</v>
      </c>
      <c r="H162" t="s">
        <v>256</v>
      </c>
      <c r="I162" t="s">
        <v>255</v>
      </c>
    </row>
    <row r="163" spans="1:9" hidden="1" x14ac:dyDescent="0.25">
      <c r="A163" s="1">
        <v>44946</v>
      </c>
      <c r="B163" t="s">
        <v>267</v>
      </c>
      <c r="C163" t="s">
        <v>51</v>
      </c>
      <c r="D163" t="s">
        <v>67</v>
      </c>
      <c r="E163" t="s">
        <v>142</v>
      </c>
      <c r="F163" t="s">
        <v>251</v>
      </c>
      <c r="G163" s="31">
        <v>0</v>
      </c>
      <c r="H163" t="s">
        <v>256</v>
      </c>
      <c r="I163" t="s">
        <v>255</v>
      </c>
    </row>
    <row r="164" spans="1:9" hidden="1" x14ac:dyDescent="0.25">
      <c r="A164" s="1">
        <v>44946</v>
      </c>
      <c r="B164" t="s">
        <v>267</v>
      </c>
      <c r="C164" t="s">
        <v>51</v>
      </c>
      <c r="D164" t="s">
        <v>67</v>
      </c>
      <c r="E164" t="s">
        <v>143</v>
      </c>
      <c r="F164" t="s">
        <v>251</v>
      </c>
      <c r="G164" s="31">
        <v>0</v>
      </c>
      <c r="H164" t="s">
        <v>256</v>
      </c>
      <c r="I164" t="s">
        <v>255</v>
      </c>
    </row>
    <row r="165" spans="1:9" hidden="1" x14ac:dyDescent="0.25">
      <c r="A165" s="1">
        <v>44946</v>
      </c>
      <c r="B165" t="s">
        <v>267</v>
      </c>
      <c r="C165" t="s">
        <v>51</v>
      </c>
      <c r="D165" t="s">
        <v>67</v>
      </c>
      <c r="E165" t="s">
        <v>144</v>
      </c>
      <c r="F165" t="s">
        <v>251</v>
      </c>
      <c r="G165" s="31">
        <v>0.54633918838366047</v>
      </c>
      <c r="H165" t="s">
        <v>256</v>
      </c>
      <c r="I165" t="s">
        <v>255</v>
      </c>
    </row>
    <row r="166" spans="1:9" hidden="1" x14ac:dyDescent="0.25">
      <c r="A166" s="1">
        <v>44946</v>
      </c>
      <c r="B166" t="s">
        <v>267</v>
      </c>
      <c r="C166" t="s">
        <v>51</v>
      </c>
      <c r="D166" t="s">
        <v>67</v>
      </c>
      <c r="E166" t="s">
        <v>145</v>
      </c>
      <c r="F166" t="s">
        <v>251</v>
      </c>
      <c r="G166" s="31">
        <v>0</v>
      </c>
      <c r="H166" t="s">
        <v>256</v>
      </c>
      <c r="I166" t="s">
        <v>255</v>
      </c>
    </row>
    <row r="167" spans="1:9" hidden="1" x14ac:dyDescent="0.25">
      <c r="A167" s="1">
        <v>44946</v>
      </c>
      <c r="B167" t="s">
        <v>267</v>
      </c>
      <c r="C167" t="s">
        <v>51</v>
      </c>
      <c r="D167" t="s">
        <v>67</v>
      </c>
      <c r="E167" t="s">
        <v>146</v>
      </c>
      <c r="F167" t="s">
        <v>251</v>
      </c>
      <c r="G167" s="31">
        <v>0</v>
      </c>
      <c r="H167" t="s">
        <v>256</v>
      </c>
      <c r="I167" t="s">
        <v>255</v>
      </c>
    </row>
    <row r="168" spans="1:9" hidden="1" x14ac:dyDescent="0.25">
      <c r="A168" s="1">
        <v>44946</v>
      </c>
      <c r="B168" t="s">
        <v>267</v>
      </c>
      <c r="C168" t="s">
        <v>51</v>
      </c>
      <c r="D168" t="s">
        <v>67</v>
      </c>
      <c r="E168" t="s">
        <v>147</v>
      </c>
      <c r="F168" t="s">
        <v>251</v>
      </c>
      <c r="G168" s="31">
        <v>0</v>
      </c>
      <c r="H168" t="s">
        <v>256</v>
      </c>
      <c r="I168" t="s">
        <v>255</v>
      </c>
    </row>
    <row r="169" spans="1:9" hidden="1" x14ac:dyDescent="0.25">
      <c r="A169" s="1">
        <v>44946</v>
      </c>
      <c r="B169" t="s">
        <v>267</v>
      </c>
      <c r="C169" t="s">
        <v>51</v>
      </c>
      <c r="D169" t="s">
        <v>67</v>
      </c>
      <c r="E169" t="s">
        <v>148</v>
      </c>
      <c r="F169" t="s">
        <v>251</v>
      </c>
      <c r="G169" s="31">
        <v>0</v>
      </c>
      <c r="H169" t="s">
        <v>256</v>
      </c>
      <c r="I169" t="s">
        <v>255</v>
      </c>
    </row>
    <row r="170" spans="1:9" hidden="1" x14ac:dyDescent="0.25">
      <c r="A170" s="1">
        <v>44946</v>
      </c>
      <c r="B170" t="s">
        <v>267</v>
      </c>
      <c r="C170" t="s">
        <v>51</v>
      </c>
      <c r="D170" t="s">
        <v>67</v>
      </c>
      <c r="E170" t="s">
        <v>148</v>
      </c>
      <c r="F170" t="s">
        <v>252</v>
      </c>
      <c r="G170" s="31">
        <v>0</v>
      </c>
      <c r="H170" t="s">
        <v>256</v>
      </c>
      <c r="I170" t="s">
        <v>255</v>
      </c>
    </row>
    <row r="171" spans="1:9" hidden="1" x14ac:dyDescent="0.25">
      <c r="A171" s="1">
        <v>44946</v>
      </c>
      <c r="B171" t="s">
        <v>267</v>
      </c>
      <c r="C171" t="s">
        <v>51</v>
      </c>
      <c r="D171" t="s">
        <v>67</v>
      </c>
      <c r="E171" t="s">
        <v>149</v>
      </c>
      <c r="F171" t="s">
        <v>251</v>
      </c>
      <c r="G171" s="31">
        <v>9.0568333461944306</v>
      </c>
      <c r="H171" t="s">
        <v>256</v>
      </c>
      <c r="I171" t="s">
        <v>255</v>
      </c>
    </row>
    <row r="172" spans="1:9" hidden="1" x14ac:dyDescent="0.25">
      <c r="A172" s="1">
        <v>44946</v>
      </c>
      <c r="B172" t="s">
        <v>267</v>
      </c>
      <c r="C172" t="s">
        <v>51</v>
      </c>
      <c r="D172" t="s">
        <v>67</v>
      </c>
      <c r="E172" t="s">
        <v>150</v>
      </c>
      <c r="F172" t="s">
        <v>251</v>
      </c>
      <c r="G172" s="31">
        <v>0</v>
      </c>
      <c r="H172" t="s">
        <v>256</v>
      </c>
      <c r="I172" t="s">
        <v>255</v>
      </c>
    </row>
    <row r="173" spans="1:9" hidden="1" x14ac:dyDescent="0.25">
      <c r="A173" s="1">
        <v>44946</v>
      </c>
      <c r="B173" t="s">
        <v>267</v>
      </c>
      <c r="C173" t="s">
        <v>51</v>
      </c>
      <c r="D173" t="s">
        <v>67</v>
      </c>
      <c r="E173" t="s">
        <v>150</v>
      </c>
      <c r="F173" t="s">
        <v>252</v>
      </c>
      <c r="G173" s="31">
        <v>0</v>
      </c>
      <c r="H173" t="s">
        <v>256</v>
      </c>
      <c r="I173" t="s">
        <v>255</v>
      </c>
    </row>
    <row r="174" spans="1:9" hidden="1" x14ac:dyDescent="0.25">
      <c r="A174" s="1">
        <v>44946</v>
      </c>
      <c r="B174" t="s">
        <v>267</v>
      </c>
      <c r="C174" t="s">
        <v>51</v>
      </c>
      <c r="D174" t="s">
        <v>67</v>
      </c>
      <c r="E174" t="s">
        <v>151</v>
      </c>
      <c r="F174" t="s">
        <v>251</v>
      </c>
      <c r="G174" s="31">
        <v>4.7328608014187052</v>
      </c>
      <c r="H174" t="s">
        <v>256</v>
      </c>
      <c r="I174" t="s">
        <v>255</v>
      </c>
    </row>
    <row r="175" spans="1:9" hidden="1" x14ac:dyDescent="0.25">
      <c r="A175" s="1">
        <v>44946</v>
      </c>
      <c r="B175" t="s">
        <v>267</v>
      </c>
      <c r="C175" t="s">
        <v>51</v>
      </c>
      <c r="D175" t="s">
        <v>67</v>
      </c>
      <c r="E175" t="s">
        <v>155</v>
      </c>
      <c r="F175" t="s">
        <v>251</v>
      </c>
      <c r="G175" s="31">
        <v>0</v>
      </c>
      <c r="H175" t="s">
        <v>256</v>
      </c>
      <c r="I175" t="s">
        <v>255</v>
      </c>
    </row>
    <row r="176" spans="1:9" hidden="1" x14ac:dyDescent="0.25">
      <c r="A176" s="1">
        <v>44946</v>
      </c>
      <c r="B176" t="s">
        <v>267</v>
      </c>
      <c r="C176" t="s">
        <v>51</v>
      </c>
      <c r="D176" t="s">
        <v>67</v>
      </c>
      <c r="E176" t="s">
        <v>153</v>
      </c>
      <c r="F176" t="s">
        <v>251</v>
      </c>
      <c r="G176" s="31">
        <v>0</v>
      </c>
      <c r="H176" t="s">
        <v>256</v>
      </c>
      <c r="I176" t="s">
        <v>255</v>
      </c>
    </row>
    <row r="177" spans="1:9" hidden="1" x14ac:dyDescent="0.25">
      <c r="A177" s="1">
        <v>44946</v>
      </c>
      <c r="B177" t="s">
        <v>267</v>
      </c>
      <c r="C177" t="s">
        <v>51</v>
      </c>
      <c r="D177" t="s">
        <v>67</v>
      </c>
      <c r="E177" t="s">
        <v>152</v>
      </c>
      <c r="F177" t="s">
        <v>251</v>
      </c>
      <c r="G177" s="31">
        <v>0</v>
      </c>
      <c r="H177" t="s">
        <v>256</v>
      </c>
      <c r="I177" t="s">
        <v>255</v>
      </c>
    </row>
    <row r="178" spans="1:9" hidden="1" x14ac:dyDescent="0.25">
      <c r="A178" s="1">
        <v>44946</v>
      </c>
      <c r="B178" t="s">
        <v>267</v>
      </c>
      <c r="C178" t="s">
        <v>51</v>
      </c>
      <c r="D178" t="s">
        <v>67</v>
      </c>
      <c r="E178" t="s">
        <v>154</v>
      </c>
      <c r="F178" t="s">
        <v>251</v>
      </c>
      <c r="G178" s="31">
        <v>0</v>
      </c>
      <c r="H178" t="s">
        <v>256</v>
      </c>
      <c r="I178" t="s">
        <v>255</v>
      </c>
    </row>
    <row r="179" spans="1:9" hidden="1" x14ac:dyDescent="0.25">
      <c r="A179" s="1">
        <v>44946</v>
      </c>
      <c r="B179" t="s">
        <v>267</v>
      </c>
      <c r="C179" t="s">
        <v>51</v>
      </c>
      <c r="D179" t="s">
        <v>67</v>
      </c>
      <c r="E179" t="s">
        <v>157</v>
      </c>
      <c r="F179" t="s">
        <v>251</v>
      </c>
      <c r="G179" s="31">
        <v>0</v>
      </c>
      <c r="H179" t="s">
        <v>256</v>
      </c>
      <c r="I179" t="s">
        <v>255</v>
      </c>
    </row>
    <row r="180" spans="1:9" hidden="1" x14ac:dyDescent="0.25">
      <c r="A180" s="1">
        <v>44946</v>
      </c>
      <c r="B180" t="s">
        <v>267</v>
      </c>
      <c r="C180" t="s">
        <v>51</v>
      </c>
      <c r="D180" t="s">
        <v>67</v>
      </c>
      <c r="E180" t="s">
        <v>156</v>
      </c>
      <c r="F180" t="s">
        <v>251</v>
      </c>
      <c r="G180" s="31">
        <v>0</v>
      </c>
      <c r="H180" t="s">
        <v>256</v>
      </c>
      <c r="I180" t="s">
        <v>255</v>
      </c>
    </row>
    <row r="181" spans="1:9" hidden="1" x14ac:dyDescent="0.25">
      <c r="A181" s="1">
        <v>44946</v>
      </c>
      <c r="B181" t="s">
        <v>267</v>
      </c>
      <c r="C181" t="s">
        <v>51</v>
      </c>
      <c r="D181" t="s">
        <v>67</v>
      </c>
      <c r="E181" t="s">
        <v>159</v>
      </c>
      <c r="F181" t="s">
        <v>251</v>
      </c>
      <c r="G181" s="31">
        <v>0</v>
      </c>
      <c r="H181" t="s">
        <v>256</v>
      </c>
      <c r="I181" t="s">
        <v>255</v>
      </c>
    </row>
    <row r="182" spans="1:9" hidden="1" x14ac:dyDescent="0.25">
      <c r="A182" s="1">
        <v>44946</v>
      </c>
      <c r="B182" t="s">
        <v>267</v>
      </c>
      <c r="C182" t="s">
        <v>51</v>
      </c>
      <c r="D182" t="s">
        <v>67</v>
      </c>
      <c r="E182" t="s">
        <v>163</v>
      </c>
      <c r="F182" t="s">
        <v>251</v>
      </c>
      <c r="G182" s="31">
        <v>0</v>
      </c>
      <c r="H182" t="s">
        <v>256</v>
      </c>
      <c r="I182" t="s">
        <v>255</v>
      </c>
    </row>
    <row r="183" spans="1:9" hidden="1" x14ac:dyDescent="0.25">
      <c r="A183" s="1">
        <v>44946</v>
      </c>
      <c r="B183" t="s">
        <v>267</v>
      </c>
      <c r="C183" t="s">
        <v>51</v>
      </c>
      <c r="D183" t="s">
        <v>67</v>
      </c>
      <c r="E183" t="s">
        <v>161</v>
      </c>
      <c r="F183" t="s">
        <v>251</v>
      </c>
      <c r="G183" s="31">
        <v>0</v>
      </c>
      <c r="H183" t="s">
        <v>256</v>
      </c>
      <c r="I183" t="s">
        <v>255</v>
      </c>
    </row>
    <row r="184" spans="1:9" hidden="1" x14ac:dyDescent="0.25">
      <c r="A184" s="1">
        <v>44946</v>
      </c>
      <c r="B184" t="s">
        <v>267</v>
      </c>
      <c r="C184" t="s">
        <v>51</v>
      </c>
      <c r="D184" t="s">
        <v>67</v>
      </c>
      <c r="E184" t="s">
        <v>158</v>
      </c>
      <c r="F184" t="s">
        <v>251</v>
      </c>
      <c r="G184" s="31">
        <v>0</v>
      </c>
      <c r="H184" t="s">
        <v>256</v>
      </c>
      <c r="I184" t="s">
        <v>255</v>
      </c>
    </row>
    <row r="185" spans="1:9" hidden="1" x14ac:dyDescent="0.25">
      <c r="A185" s="1">
        <v>44946</v>
      </c>
      <c r="B185" t="s">
        <v>267</v>
      </c>
      <c r="C185" t="s">
        <v>51</v>
      </c>
      <c r="D185" t="s">
        <v>67</v>
      </c>
      <c r="E185" t="s">
        <v>160</v>
      </c>
      <c r="F185" t="s">
        <v>251</v>
      </c>
      <c r="G185" s="31">
        <v>0</v>
      </c>
      <c r="H185" t="s">
        <v>256</v>
      </c>
      <c r="I185" t="s">
        <v>255</v>
      </c>
    </row>
    <row r="186" spans="1:9" hidden="1" x14ac:dyDescent="0.25">
      <c r="A186" s="1">
        <v>44946</v>
      </c>
      <c r="B186" t="s">
        <v>267</v>
      </c>
      <c r="C186" t="s">
        <v>51</v>
      </c>
      <c r="D186" t="s">
        <v>67</v>
      </c>
      <c r="E186" t="s">
        <v>166</v>
      </c>
      <c r="F186" t="s">
        <v>251</v>
      </c>
      <c r="G186" s="31">
        <v>0</v>
      </c>
      <c r="H186" t="s">
        <v>256</v>
      </c>
      <c r="I186" t="s">
        <v>255</v>
      </c>
    </row>
    <row r="187" spans="1:9" hidden="1" x14ac:dyDescent="0.25">
      <c r="A187" s="1">
        <v>44946</v>
      </c>
      <c r="B187" t="s">
        <v>267</v>
      </c>
      <c r="C187" t="s">
        <v>51</v>
      </c>
      <c r="D187" t="s">
        <v>67</v>
      </c>
      <c r="E187" t="s">
        <v>164</v>
      </c>
      <c r="F187" t="s">
        <v>251</v>
      </c>
      <c r="G187" s="31">
        <v>0</v>
      </c>
      <c r="H187" t="s">
        <v>256</v>
      </c>
      <c r="I187" t="s">
        <v>255</v>
      </c>
    </row>
    <row r="188" spans="1:9" hidden="1" x14ac:dyDescent="0.25">
      <c r="A188" s="1">
        <v>44946</v>
      </c>
      <c r="B188" t="s">
        <v>267</v>
      </c>
      <c r="C188" t="s">
        <v>51</v>
      </c>
      <c r="D188" t="s">
        <v>67</v>
      </c>
      <c r="E188" t="s">
        <v>162</v>
      </c>
      <c r="F188" t="s">
        <v>251</v>
      </c>
      <c r="G188" s="31">
        <v>0</v>
      </c>
      <c r="H188" t="s">
        <v>256</v>
      </c>
      <c r="I188" t="s">
        <v>255</v>
      </c>
    </row>
    <row r="189" spans="1:9" hidden="1" x14ac:dyDescent="0.25">
      <c r="A189" s="1">
        <v>44946</v>
      </c>
      <c r="B189" t="s">
        <v>267</v>
      </c>
      <c r="C189" t="s">
        <v>51</v>
      </c>
      <c r="D189" t="s">
        <v>67</v>
      </c>
      <c r="E189" t="s">
        <v>165</v>
      </c>
      <c r="F189" t="s">
        <v>251</v>
      </c>
      <c r="G189" s="31">
        <v>0</v>
      </c>
      <c r="H189" t="s">
        <v>256</v>
      </c>
      <c r="I189" t="s">
        <v>255</v>
      </c>
    </row>
    <row r="190" spans="1:9" hidden="1" x14ac:dyDescent="0.25">
      <c r="A190" s="1">
        <v>44946</v>
      </c>
      <c r="B190" t="s">
        <v>267</v>
      </c>
      <c r="C190" t="s">
        <v>51</v>
      </c>
      <c r="D190" t="s">
        <v>67</v>
      </c>
      <c r="E190" t="s">
        <v>167</v>
      </c>
      <c r="F190" t="s">
        <v>251</v>
      </c>
      <c r="G190" s="31">
        <v>0</v>
      </c>
      <c r="H190" t="s">
        <v>256</v>
      </c>
      <c r="I190" t="s">
        <v>255</v>
      </c>
    </row>
    <row r="191" spans="1:9" hidden="1" x14ac:dyDescent="0.25">
      <c r="A191" s="1">
        <v>44946</v>
      </c>
      <c r="B191" t="s">
        <v>267</v>
      </c>
      <c r="C191" t="s">
        <v>51</v>
      </c>
      <c r="D191" t="s">
        <v>67</v>
      </c>
      <c r="E191" t="s">
        <v>1</v>
      </c>
      <c r="F191" t="s">
        <v>251</v>
      </c>
      <c r="G191" s="31">
        <v>0</v>
      </c>
      <c r="H191" t="s">
        <v>256</v>
      </c>
      <c r="I191" t="s">
        <v>255</v>
      </c>
    </row>
    <row r="192" spans="1:9" hidden="1" x14ac:dyDescent="0.25">
      <c r="A192" s="1">
        <v>44946</v>
      </c>
      <c r="B192" t="s">
        <v>268</v>
      </c>
      <c r="C192" t="s">
        <v>51</v>
      </c>
      <c r="D192" t="s">
        <v>67</v>
      </c>
      <c r="E192" t="s">
        <v>132</v>
      </c>
      <c r="F192" t="s">
        <v>251</v>
      </c>
      <c r="G192" s="31">
        <v>0</v>
      </c>
      <c r="H192" t="s">
        <v>256</v>
      </c>
      <c r="I192" t="s">
        <v>255</v>
      </c>
    </row>
    <row r="193" spans="1:9" hidden="1" x14ac:dyDescent="0.25">
      <c r="A193" s="1">
        <v>44946</v>
      </c>
      <c r="B193" t="s">
        <v>268</v>
      </c>
      <c r="C193" t="s">
        <v>51</v>
      </c>
      <c r="D193" t="s">
        <v>67</v>
      </c>
      <c r="E193" t="s">
        <v>133</v>
      </c>
      <c r="F193" t="s">
        <v>251</v>
      </c>
      <c r="G193" s="31">
        <v>2.6719712070908557E-3</v>
      </c>
      <c r="H193" t="s">
        <v>256</v>
      </c>
      <c r="I193" t="s">
        <v>255</v>
      </c>
    </row>
    <row r="194" spans="1:9" hidden="1" x14ac:dyDescent="0.25">
      <c r="A194" s="1">
        <v>44946</v>
      </c>
      <c r="B194" t="s">
        <v>268</v>
      </c>
      <c r="C194" t="s">
        <v>51</v>
      </c>
      <c r="D194" t="s">
        <v>67</v>
      </c>
      <c r="E194" t="s">
        <v>134</v>
      </c>
      <c r="F194" t="s">
        <v>251</v>
      </c>
      <c r="G194" s="31">
        <v>0</v>
      </c>
      <c r="H194" t="s">
        <v>256</v>
      </c>
      <c r="I194" t="s">
        <v>255</v>
      </c>
    </row>
    <row r="195" spans="1:9" hidden="1" x14ac:dyDescent="0.25">
      <c r="A195" s="1">
        <v>44946</v>
      </c>
      <c r="B195" t="s">
        <v>268</v>
      </c>
      <c r="C195" t="s">
        <v>51</v>
      </c>
      <c r="D195" t="s">
        <v>67</v>
      </c>
      <c r="E195" t="s">
        <v>135</v>
      </c>
      <c r="F195" t="s">
        <v>251</v>
      </c>
      <c r="G195" s="31">
        <v>0</v>
      </c>
      <c r="H195" t="s">
        <v>256</v>
      </c>
      <c r="I195" t="s">
        <v>255</v>
      </c>
    </row>
    <row r="196" spans="1:9" hidden="1" x14ac:dyDescent="0.25">
      <c r="A196" s="1">
        <v>44946</v>
      </c>
      <c r="B196" t="s">
        <v>268</v>
      </c>
      <c r="C196" t="s">
        <v>51</v>
      </c>
      <c r="D196" t="s">
        <v>67</v>
      </c>
      <c r="E196" t="s">
        <v>137</v>
      </c>
      <c r="F196" t="s">
        <v>251</v>
      </c>
      <c r="G196" s="31">
        <v>5.8124209817087208E-3</v>
      </c>
      <c r="H196" t="s">
        <v>256</v>
      </c>
      <c r="I196" t="s">
        <v>255</v>
      </c>
    </row>
    <row r="197" spans="1:9" hidden="1" x14ac:dyDescent="0.25">
      <c r="A197" s="1">
        <v>44946</v>
      </c>
      <c r="B197" t="s">
        <v>268</v>
      </c>
      <c r="C197" t="s">
        <v>51</v>
      </c>
      <c r="D197" t="s">
        <v>67</v>
      </c>
      <c r="E197" t="s">
        <v>138</v>
      </c>
      <c r="F197" t="s">
        <v>251</v>
      </c>
      <c r="G197" s="31">
        <v>0</v>
      </c>
      <c r="H197" t="s">
        <v>256</v>
      </c>
      <c r="I197" t="s">
        <v>255</v>
      </c>
    </row>
    <row r="198" spans="1:9" hidden="1" x14ac:dyDescent="0.25">
      <c r="A198" s="1">
        <v>44946</v>
      </c>
      <c r="B198" t="s">
        <v>268</v>
      </c>
      <c r="C198" t="s">
        <v>51</v>
      </c>
      <c r="D198" t="s">
        <v>67</v>
      </c>
      <c r="E198" t="s">
        <v>139</v>
      </c>
      <c r="F198" t="s">
        <v>251</v>
      </c>
      <c r="G198" s="31">
        <v>1.5420370081246063E-2</v>
      </c>
      <c r="H198" t="s">
        <v>256</v>
      </c>
      <c r="I198" t="s">
        <v>255</v>
      </c>
    </row>
    <row r="199" spans="1:9" hidden="1" x14ac:dyDescent="0.25">
      <c r="A199" s="1">
        <v>44946</v>
      </c>
      <c r="B199" t="s">
        <v>268</v>
      </c>
      <c r="C199" t="s">
        <v>51</v>
      </c>
      <c r="D199" t="s">
        <v>67</v>
      </c>
      <c r="E199" t="s">
        <v>140</v>
      </c>
      <c r="F199" t="s">
        <v>251</v>
      </c>
      <c r="G199" s="31">
        <v>0</v>
      </c>
      <c r="H199" t="s">
        <v>256</v>
      </c>
      <c r="I199" t="s">
        <v>255</v>
      </c>
    </row>
    <row r="200" spans="1:9" hidden="1" x14ac:dyDescent="0.25">
      <c r="A200" s="1">
        <v>44946</v>
      </c>
      <c r="B200" t="s">
        <v>268</v>
      </c>
      <c r="C200" t="s">
        <v>51</v>
      </c>
      <c r="D200" t="s">
        <v>67</v>
      </c>
      <c r="E200" t="s">
        <v>141</v>
      </c>
      <c r="F200" t="s">
        <v>251</v>
      </c>
      <c r="G200" s="31">
        <v>0</v>
      </c>
      <c r="H200" t="s">
        <v>256</v>
      </c>
      <c r="I200" t="s">
        <v>255</v>
      </c>
    </row>
    <row r="201" spans="1:9" hidden="1" x14ac:dyDescent="0.25">
      <c r="A201" s="1">
        <v>44946</v>
      </c>
      <c r="B201" t="s">
        <v>268</v>
      </c>
      <c r="C201" t="s">
        <v>51</v>
      </c>
      <c r="D201" t="s">
        <v>67</v>
      </c>
      <c r="E201" t="s">
        <v>142</v>
      </c>
      <c r="F201" t="s">
        <v>251</v>
      </c>
      <c r="G201" s="31">
        <v>0</v>
      </c>
      <c r="H201" t="s">
        <v>256</v>
      </c>
      <c r="I201" t="s">
        <v>255</v>
      </c>
    </row>
    <row r="202" spans="1:9" hidden="1" x14ac:dyDescent="0.25">
      <c r="A202" s="1">
        <v>44946</v>
      </c>
      <c r="B202" t="s">
        <v>268</v>
      </c>
      <c r="C202" t="s">
        <v>51</v>
      </c>
      <c r="D202" t="s">
        <v>67</v>
      </c>
      <c r="E202" t="s">
        <v>143</v>
      </c>
      <c r="F202" t="s">
        <v>251</v>
      </c>
      <c r="G202" s="31">
        <v>0.77853188554517183</v>
      </c>
      <c r="H202" t="s">
        <v>256</v>
      </c>
      <c r="I202" t="s">
        <v>255</v>
      </c>
    </row>
    <row r="203" spans="1:9" hidden="1" x14ac:dyDescent="0.25">
      <c r="A203" s="1">
        <v>44946</v>
      </c>
      <c r="B203" t="s">
        <v>268</v>
      </c>
      <c r="C203" t="s">
        <v>51</v>
      </c>
      <c r="D203" t="s">
        <v>67</v>
      </c>
      <c r="E203" t="s">
        <v>144</v>
      </c>
      <c r="F203" t="s">
        <v>251</v>
      </c>
      <c r="G203" s="31">
        <v>1.6497431927631104E-2</v>
      </c>
      <c r="H203" t="s">
        <v>256</v>
      </c>
      <c r="I203" t="s">
        <v>255</v>
      </c>
    </row>
    <row r="204" spans="1:9" hidden="1" x14ac:dyDescent="0.25">
      <c r="A204" s="1">
        <v>44946</v>
      </c>
      <c r="B204" t="s">
        <v>268</v>
      </c>
      <c r="C204" t="s">
        <v>51</v>
      </c>
      <c r="D204" t="s">
        <v>67</v>
      </c>
      <c r="E204" t="s">
        <v>145</v>
      </c>
      <c r="F204" t="s">
        <v>251</v>
      </c>
      <c r="G204" s="31">
        <v>0</v>
      </c>
      <c r="H204" t="s">
        <v>256</v>
      </c>
      <c r="I204" t="s">
        <v>255</v>
      </c>
    </row>
    <row r="205" spans="1:9" hidden="1" x14ac:dyDescent="0.25">
      <c r="A205" s="1">
        <v>44946</v>
      </c>
      <c r="B205" t="s">
        <v>268</v>
      </c>
      <c r="C205" t="s">
        <v>51</v>
      </c>
      <c r="D205" t="s">
        <v>67</v>
      </c>
      <c r="E205" t="s">
        <v>146</v>
      </c>
      <c r="F205" t="s">
        <v>251</v>
      </c>
      <c r="G205" s="31">
        <v>0</v>
      </c>
      <c r="H205" t="s">
        <v>256</v>
      </c>
      <c r="I205" t="s">
        <v>255</v>
      </c>
    </row>
    <row r="206" spans="1:9" hidden="1" x14ac:dyDescent="0.25">
      <c r="A206" s="1">
        <v>44946</v>
      </c>
      <c r="B206" t="s">
        <v>268</v>
      </c>
      <c r="C206" t="s">
        <v>51</v>
      </c>
      <c r="D206" t="s">
        <v>67</v>
      </c>
      <c r="E206" t="s">
        <v>147</v>
      </c>
      <c r="F206" t="s">
        <v>251</v>
      </c>
      <c r="G206" s="31">
        <v>0.31764911540183804</v>
      </c>
      <c r="H206" t="s">
        <v>256</v>
      </c>
      <c r="I206" t="s">
        <v>255</v>
      </c>
    </row>
    <row r="207" spans="1:9" hidden="1" x14ac:dyDescent="0.25">
      <c r="A207" s="1">
        <v>44946</v>
      </c>
      <c r="B207" t="s">
        <v>268</v>
      </c>
      <c r="C207" t="s">
        <v>51</v>
      </c>
      <c r="D207" t="s">
        <v>67</v>
      </c>
      <c r="E207" t="s">
        <v>148</v>
      </c>
      <c r="F207" t="s">
        <v>251</v>
      </c>
      <c r="G207" s="31">
        <v>0</v>
      </c>
      <c r="H207" t="s">
        <v>256</v>
      </c>
      <c r="I207" t="s">
        <v>255</v>
      </c>
    </row>
    <row r="208" spans="1:9" hidden="1" x14ac:dyDescent="0.25">
      <c r="A208" s="1">
        <v>44946</v>
      </c>
      <c r="B208" t="s">
        <v>268</v>
      </c>
      <c r="C208" t="s">
        <v>51</v>
      </c>
      <c r="D208" t="s">
        <v>67</v>
      </c>
      <c r="E208" t="s">
        <v>148</v>
      </c>
      <c r="F208" t="s">
        <v>252</v>
      </c>
      <c r="G208" s="31">
        <v>0</v>
      </c>
      <c r="H208" t="s">
        <v>256</v>
      </c>
      <c r="I208" t="s">
        <v>255</v>
      </c>
    </row>
    <row r="209" spans="1:9" hidden="1" x14ac:dyDescent="0.25">
      <c r="A209" s="1">
        <v>44946</v>
      </c>
      <c r="B209" t="s">
        <v>268</v>
      </c>
      <c r="C209" t="s">
        <v>51</v>
      </c>
      <c r="D209" t="s">
        <v>67</v>
      </c>
      <c r="E209" t="s">
        <v>149</v>
      </c>
      <c r="F209" t="s">
        <v>251</v>
      </c>
      <c r="G209" s="31">
        <v>11.57261213292484</v>
      </c>
      <c r="H209" t="s">
        <v>256</v>
      </c>
      <c r="I209" t="s">
        <v>255</v>
      </c>
    </row>
    <row r="210" spans="1:9" hidden="1" x14ac:dyDescent="0.25">
      <c r="A210" s="1">
        <v>44946</v>
      </c>
      <c r="B210" t="s">
        <v>268</v>
      </c>
      <c r="C210" t="s">
        <v>51</v>
      </c>
      <c r="D210" t="s">
        <v>67</v>
      </c>
      <c r="E210" t="s">
        <v>150</v>
      </c>
      <c r="F210" t="s">
        <v>251</v>
      </c>
      <c r="G210" s="31">
        <v>0</v>
      </c>
      <c r="H210" t="s">
        <v>256</v>
      </c>
      <c r="I210" t="s">
        <v>255</v>
      </c>
    </row>
    <row r="211" spans="1:9" hidden="1" x14ac:dyDescent="0.25">
      <c r="A211" s="1">
        <v>44946</v>
      </c>
      <c r="B211" t="s">
        <v>268</v>
      </c>
      <c r="C211" t="s">
        <v>51</v>
      </c>
      <c r="D211" t="s">
        <v>67</v>
      </c>
      <c r="E211" t="s">
        <v>150</v>
      </c>
      <c r="F211" t="s">
        <v>252</v>
      </c>
      <c r="G211" s="31">
        <v>0</v>
      </c>
      <c r="H211" t="s">
        <v>256</v>
      </c>
      <c r="I211" t="s">
        <v>255</v>
      </c>
    </row>
    <row r="212" spans="1:9" hidden="1" x14ac:dyDescent="0.25">
      <c r="A212" s="1">
        <v>44946</v>
      </c>
      <c r="B212" t="s">
        <v>268</v>
      </c>
      <c r="C212" t="s">
        <v>51</v>
      </c>
      <c r="D212" t="s">
        <v>67</v>
      </c>
      <c r="E212" t="s">
        <v>151</v>
      </c>
      <c r="F212" t="s">
        <v>251</v>
      </c>
      <c r="G212" s="31">
        <v>1.646385384473803</v>
      </c>
      <c r="H212" t="s">
        <v>256</v>
      </c>
      <c r="I212" t="s">
        <v>255</v>
      </c>
    </row>
    <row r="213" spans="1:9" hidden="1" x14ac:dyDescent="0.25">
      <c r="A213" s="1">
        <v>44946</v>
      </c>
      <c r="B213" t="s">
        <v>268</v>
      </c>
      <c r="C213" t="s">
        <v>51</v>
      </c>
      <c r="D213" t="s">
        <v>67</v>
      </c>
      <c r="E213" t="s">
        <v>155</v>
      </c>
      <c r="F213" t="s">
        <v>251</v>
      </c>
      <c r="G213" s="31">
        <v>0</v>
      </c>
      <c r="H213" t="s">
        <v>256</v>
      </c>
      <c r="I213" t="s">
        <v>255</v>
      </c>
    </row>
    <row r="214" spans="1:9" hidden="1" x14ac:dyDescent="0.25">
      <c r="A214" s="1">
        <v>44946</v>
      </c>
      <c r="B214" t="s">
        <v>268</v>
      </c>
      <c r="C214" t="s">
        <v>51</v>
      </c>
      <c r="D214" t="s">
        <v>67</v>
      </c>
      <c r="E214" t="s">
        <v>153</v>
      </c>
      <c r="F214" t="s">
        <v>251</v>
      </c>
      <c r="G214" s="31">
        <v>0.12713426384332555</v>
      </c>
      <c r="H214" t="s">
        <v>256</v>
      </c>
      <c r="I214" t="s">
        <v>255</v>
      </c>
    </row>
    <row r="215" spans="1:9" hidden="1" x14ac:dyDescent="0.25">
      <c r="A215" s="1">
        <v>44946</v>
      </c>
      <c r="B215" t="s">
        <v>268</v>
      </c>
      <c r="C215" t="s">
        <v>51</v>
      </c>
      <c r="D215" t="s">
        <v>67</v>
      </c>
      <c r="E215" t="s">
        <v>152</v>
      </c>
      <c r="F215" t="s">
        <v>251</v>
      </c>
      <c r="G215" s="31">
        <v>3.8208166235180571E-2</v>
      </c>
      <c r="H215" t="s">
        <v>256</v>
      </c>
      <c r="I215" t="s">
        <v>255</v>
      </c>
    </row>
    <row r="216" spans="1:9" hidden="1" x14ac:dyDescent="0.25">
      <c r="A216" s="1">
        <v>44946</v>
      </c>
      <c r="B216" t="s">
        <v>268</v>
      </c>
      <c r="C216" t="s">
        <v>51</v>
      </c>
      <c r="D216" t="s">
        <v>67</v>
      </c>
      <c r="E216" t="s">
        <v>154</v>
      </c>
      <c r="F216" t="s">
        <v>251</v>
      </c>
      <c r="G216" s="31">
        <v>3.9441674695953402E-2</v>
      </c>
      <c r="H216" t="s">
        <v>256</v>
      </c>
      <c r="I216" t="s">
        <v>255</v>
      </c>
    </row>
    <row r="217" spans="1:9" hidden="1" x14ac:dyDescent="0.25">
      <c r="A217" s="1">
        <v>44946</v>
      </c>
      <c r="B217" t="s">
        <v>268</v>
      </c>
      <c r="C217" t="s">
        <v>51</v>
      </c>
      <c r="D217" t="s">
        <v>67</v>
      </c>
      <c r="E217" t="s">
        <v>157</v>
      </c>
      <c r="F217" t="s">
        <v>251</v>
      </c>
      <c r="G217" s="31">
        <v>0</v>
      </c>
      <c r="H217" t="s">
        <v>256</v>
      </c>
      <c r="I217" t="s">
        <v>255</v>
      </c>
    </row>
    <row r="218" spans="1:9" hidden="1" x14ac:dyDescent="0.25">
      <c r="A218" s="1">
        <v>44946</v>
      </c>
      <c r="B218" t="s">
        <v>268</v>
      </c>
      <c r="C218" t="s">
        <v>51</v>
      </c>
      <c r="D218" t="s">
        <v>67</v>
      </c>
      <c r="E218" t="s">
        <v>156</v>
      </c>
      <c r="F218" t="s">
        <v>251</v>
      </c>
      <c r="G218" s="31">
        <v>0</v>
      </c>
      <c r="H218" t="s">
        <v>256</v>
      </c>
      <c r="I218" t="s">
        <v>255</v>
      </c>
    </row>
    <row r="219" spans="1:9" hidden="1" x14ac:dyDescent="0.25">
      <c r="A219" s="1">
        <v>44946</v>
      </c>
      <c r="B219" t="s">
        <v>268</v>
      </c>
      <c r="C219" t="s">
        <v>51</v>
      </c>
      <c r="D219" t="s">
        <v>67</v>
      </c>
      <c r="E219" t="s">
        <v>159</v>
      </c>
      <c r="F219" t="s">
        <v>251</v>
      </c>
      <c r="G219" s="31">
        <v>0</v>
      </c>
      <c r="H219" t="s">
        <v>256</v>
      </c>
      <c r="I219" t="s">
        <v>255</v>
      </c>
    </row>
    <row r="220" spans="1:9" hidden="1" x14ac:dyDescent="0.25">
      <c r="A220" s="1">
        <v>44946</v>
      </c>
      <c r="B220" t="s">
        <v>268</v>
      </c>
      <c r="C220" t="s">
        <v>51</v>
      </c>
      <c r="D220" t="s">
        <v>67</v>
      </c>
      <c r="E220" t="s">
        <v>163</v>
      </c>
      <c r="F220" t="s">
        <v>251</v>
      </c>
      <c r="G220" s="31">
        <v>0</v>
      </c>
      <c r="H220" t="s">
        <v>256</v>
      </c>
      <c r="I220" t="s">
        <v>255</v>
      </c>
    </row>
    <row r="221" spans="1:9" hidden="1" x14ac:dyDescent="0.25">
      <c r="A221" s="1">
        <v>44946</v>
      </c>
      <c r="B221" t="s">
        <v>268</v>
      </c>
      <c r="C221" t="s">
        <v>51</v>
      </c>
      <c r="D221" t="s">
        <v>67</v>
      </c>
      <c r="E221" t="s">
        <v>161</v>
      </c>
      <c r="F221" t="s">
        <v>251</v>
      </c>
      <c r="G221" s="31">
        <v>0</v>
      </c>
      <c r="H221" t="s">
        <v>256</v>
      </c>
      <c r="I221" t="s">
        <v>255</v>
      </c>
    </row>
    <row r="222" spans="1:9" hidden="1" x14ac:dyDescent="0.25">
      <c r="A222" s="1">
        <v>44946</v>
      </c>
      <c r="B222" t="s">
        <v>268</v>
      </c>
      <c r="C222" t="s">
        <v>51</v>
      </c>
      <c r="D222" t="s">
        <v>67</v>
      </c>
      <c r="E222" t="s">
        <v>158</v>
      </c>
      <c r="F222" t="s">
        <v>251</v>
      </c>
      <c r="G222" s="31">
        <v>0.11257309291008868</v>
      </c>
      <c r="H222" t="s">
        <v>256</v>
      </c>
      <c r="I222" t="s">
        <v>255</v>
      </c>
    </row>
    <row r="223" spans="1:9" hidden="1" x14ac:dyDescent="0.25">
      <c r="A223" s="1">
        <v>44946</v>
      </c>
      <c r="B223" t="s">
        <v>268</v>
      </c>
      <c r="C223" t="s">
        <v>51</v>
      </c>
      <c r="D223" t="s">
        <v>67</v>
      </c>
      <c r="E223" t="s">
        <v>160</v>
      </c>
      <c r="F223" t="s">
        <v>251</v>
      </c>
      <c r="G223" s="31">
        <v>0</v>
      </c>
      <c r="H223" t="s">
        <v>256</v>
      </c>
      <c r="I223" t="s">
        <v>255</v>
      </c>
    </row>
    <row r="224" spans="1:9" hidden="1" x14ac:dyDescent="0.25">
      <c r="A224" s="1">
        <v>44946</v>
      </c>
      <c r="B224" t="s">
        <v>268</v>
      </c>
      <c r="C224" t="s">
        <v>51</v>
      </c>
      <c r="D224" t="s">
        <v>67</v>
      </c>
      <c r="E224" t="s">
        <v>166</v>
      </c>
      <c r="F224" t="s">
        <v>251</v>
      </c>
      <c r="G224" s="31">
        <v>0</v>
      </c>
      <c r="H224" t="s">
        <v>256</v>
      </c>
      <c r="I224" t="s">
        <v>255</v>
      </c>
    </row>
    <row r="225" spans="1:9" hidden="1" x14ac:dyDescent="0.25">
      <c r="A225" s="1">
        <v>44946</v>
      </c>
      <c r="B225" t="s">
        <v>268</v>
      </c>
      <c r="C225" t="s">
        <v>51</v>
      </c>
      <c r="D225" t="s">
        <v>67</v>
      </c>
      <c r="E225" t="s">
        <v>164</v>
      </c>
      <c r="F225" t="s">
        <v>251</v>
      </c>
      <c r="G225" s="31">
        <v>5.3750948761970389E-2</v>
      </c>
      <c r="H225" t="s">
        <v>256</v>
      </c>
      <c r="I225" t="s">
        <v>255</v>
      </c>
    </row>
    <row r="226" spans="1:9" hidden="1" x14ac:dyDescent="0.25">
      <c r="A226" s="1">
        <v>44946</v>
      </c>
      <c r="B226" t="s">
        <v>268</v>
      </c>
      <c r="C226" t="s">
        <v>51</v>
      </c>
      <c r="D226" t="s">
        <v>67</v>
      </c>
      <c r="E226" t="s">
        <v>162</v>
      </c>
      <c r="F226" t="s">
        <v>251</v>
      </c>
      <c r="G226" s="31">
        <v>0.12675636686612801</v>
      </c>
      <c r="H226" t="s">
        <v>256</v>
      </c>
      <c r="I226" t="s">
        <v>255</v>
      </c>
    </row>
    <row r="227" spans="1:9" hidden="1" x14ac:dyDescent="0.25">
      <c r="A227" s="1">
        <v>44946</v>
      </c>
      <c r="B227" t="s">
        <v>268</v>
      </c>
      <c r="C227" t="s">
        <v>51</v>
      </c>
      <c r="D227" t="s">
        <v>67</v>
      </c>
      <c r="E227" t="s">
        <v>165</v>
      </c>
      <c r="F227" t="s">
        <v>251</v>
      </c>
      <c r="G227" s="31">
        <v>4.9183199359483509E-2</v>
      </c>
      <c r="H227" t="s">
        <v>256</v>
      </c>
      <c r="I227" t="s">
        <v>255</v>
      </c>
    </row>
    <row r="228" spans="1:9" hidden="1" x14ac:dyDescent="0.25">
      <c r="A228" s="1">
        <v>44946</v>
      </c>
      <c r="B228" t="s">
        <v>268</v>
      </c>
      <c r="C228" t="s">
        <v>51</v>
      </c>
      <c r="D228" t="s">
        <v>67</v>
      </c>
      <c r="E228" t="s">
        <v>167</v>
      </c>
      <c r="F228" t="s">
        <v>251</v>
      </c>
      <c r="G228" s="31">
        <v>0</v>
      </c>
      <c r="H228" t="s">
        <v>256</v>
      </c>
      <c r="I228" t="s">
        <v>255</v>
      </c>
    </row>
    <row r="229" spans="1:9" hidden="1" x14ac:dyDescent="0.25">
      <c r="A229" s="1">
        <v>44946</v>
      </c>
      <c r="B229" t="s">
        <v>268</v>
      </c>
      <c r="C229" t="s">
        <v>51</v>
      </c>
      <c r="D229" t="s">
        <v>67</v>
      </c>
      <c r="E229" t="s">
        <v>1</v>
      </c>
      <c r="F229" t="s">
        <v>251</v>
      </c>
      <c r="G229" s="31">
        <v>0</v>
      </c>
      <c r="H229" t="s">
        <v>256</v>
      </c>
      <c r="I229" t="s">
        <v>255</v>
      </c>
    </row>
    <row r="230" spans="1:9" hidden="1" x14ac:dyDescent="0.25">
      <c r="A230" s="1">
        <v>44946</v>
      </c>
      <c r="B230" t="s">
        <v>269</v>
      </c>
      <c r="C230" t="s">
        <v>51</v>
      </c>
      <c r="D230" t="s">
        <v>67</v>
      </c>
      <c r="E230" t="s">
        <v>132</v>
      </c>
      <c r="F230" t="s">
        <v>251</v>
      </c>
      <c r="G230" s="31">
        <v>0</v>
      </c>
      <c r="H230" t="s">
        <v>256</v>
      </c>
      <c r="I230" t="s">
        <v>255</v>
      </c>
    </row>
    <row r="231" spans="1:9" hidden="1" x14ac:dyDescent="0.25">
      <c r="A231" s="1">
        <v>44946</v>
      </c>
      <c r="B231" t="s">
        <v>269</v>
      </c>
      <c r="C231" t="s">
        <v>51</v>
      </c>
      <c r="D231" t="s">
        <v>67</v>
      </c>
      <c r="E231" t="s">
        <v>133</v>
      </c>
      <c r="F231" t="s">
        <v>251</v>
      </c>
      <c r="G231" s="31">
        <v>2.0918388472766754E-3</v>
      </c>
      <c r="H231" t="s">
        <v>256</v>
      </c>
      <c r="I231" t="s">
        <v>255</v>
      </c>
    </row>
    <row r="232" spans="1:9" hidden="1" x14ac:dyDescent="0.25">
      <c r="A232" s="1">
        <v>44946</v>
      </c>
      <c r="B232" t="s">
        <v>269</v>
      </c>
      <c r="C232" t="s">
        <v>51</v>
      </c>
      <c r="D232" t="s">
        <v>67</v>
      </c>
      <c r="E232" t="s">
        <v>134</v>
      </c>
      <c r="F232" t="s">
        <v>251</v>
      </c>
      <c r="G232" s="31">
        <v>0</v>
      </c>
      <c r="H232" t="s">
        <v>256</v>
      </c>
      <c r="I232" t="s">
        <v>255</v>
      </c>
    </row>
    <row r="233" spans="1:9" hidden="1" x14ac:dyDescent="0.25">
      <c r="A233" s="1">
        <v>44946</v>
      </c>
      <c r="B233" t="s">
        <v>269</v>
      </c>
      <c r="C233" t="s">
        <v>51</v>
      </c>
      <c r="D233" t="s">
        <v>67</v>
      </c>
      <c r="E233" t="s">
        <v>135</v>
      </c>
      <c r="F233" t="s">
        <v>251</v>
      </c>
      <c r="G233" s="31">
        <v>0</v>
      </c>
      <c r="H233" t="s">
        <v>256</v>
      </c>
      <c r="I233" t="s">
        <v>255</v>
      </c>
    </row>
    <row r="234" spans="1:9" hidden="1" x14ac:dyDescent="0.25">
      <c r="A234" s="1">
        <v>44946</v>
      </c>
      <c r="B234" t="s">
        <v>269</v>
      </c>
      <c r="C234" t="s">
        <v>51</v>
      </c>
      <c r="D234" t="s">
        <v>67</v>
      </c>
      <c r="E234" t="s">
        <v>137</v>
      </c>
      <c r="F234" t="s">
        <v>251</v>
      </c>
      <c r="G234" s="31">
        <v>0</v>
      </c>
      <c r="H234" t="s">
        <v>256</v>
      </c>
      <c r="I234" t="s">
        <v>255</v>
      </c>
    </row>
    <row r="235" spans="1:9" hidden="1" x14ac:dyDescent="0.25">
      <c r="A235" s="1">
        <v>44946</v>
      </c>
      <c r="B235" t="s">
        <v>269</v>
      </c>
      <c r="C235" t="s">
        <v>51</v>
      </c>
      <c r="D235" t="s">
        <v>67</v>
      </c>
      <c r="E235" t="s">
        <v>138</v>
      </c>
      <c r="F235" t="s">
        <v>251</v>
      </c>
      <c r="G235" s="31">
        <v>0</v>
      </c>
      <c r="H235" t="s">
        <v>256</v>
      </c>
      <c r="I235" t="s">
        <v>255</v>
      </c>
    </row>
    <row r="236" spans="1:9" hidden="1" x14ac:dyDescent="0.25">
      <c r="A236" s="1">
        <v>44946</v>
      </c>
      <c r="B236" t="s">
        <v>269</v>
      </c>
      <c r="C236" t="s">
        <v>51</v>
      </c>
      <c r="D236" t="s">
        <v>67</v>
      </c>
      <c r="E236" t="s">
        <v>139</v>
      </c>
      <c r="F236" t="s">
        <v>251</v>
      </c>
      <c r="G236" s="31">
        <v>1.08670447246092E-2</v>
      </c>
      <c r="H236" t="s">
        <v>256</v>
      </c>
      <c r="I236" t="s">
        <v>255</v>
      </c>
    </row>
    <row r="237" spans="1:9" hidden="1" x14ac:dyDescent="0.25">
      <c r="A237" s="1">
        <v>44946</v>
      </c>
      <c r="B237" t="s">
        <v>269</v>
      </c>
      <c r="C237" t="s">
        <v>51</v>
      </c>
      <c r="D237" t="s">
        <v>67</v>
      </c>
      <c r="E237" t="s">
        <v>140</v>
      </c>
      <c r="F237" t="s">
        <v>251</v>
      </c>
      <c r="G237" s="31">
        <v>0</v>
      </c>
      <c r="H237" t="s">
        <v>256</v>
      </c>
      <c r="I237" t="s">
        <v>255</v>
      </c>
    </row>
    <row r="238" spans="1:9" hidden="1" x14ac:dyDescent="0.25">
      <c r="A238" s="1">
        <v>44946</v>
      </c>
      <c r="B238" t="s">
        <v>269</v>
      </c>
      <c r="C238" t="s">
        <v>51</v>
      </c>
      <c r="D238" t="s">
        <v>67</v>
      </c>
      <c r="E238" t="s">
        <v>141</v>
      </c>
      <c r="F238" t="s">
        <v>251</v>
      </c>
      <c r="G238" s="31">
        <v>0</v>
      </c>
      <c r="H238" t="s">
        <v>256</v>
      </c>
      <c r="I238" t="s">
        <v>255</v>
      </c>
    </row>
    <row r="239" spans="1:9" hidden="1" x14ac:dyDescent="0.25">
      <c r="A239" s="1">
        <v>44946</v>
      </c>
      <c r="B239" t="s">
        <v>269</v>
      </c>
      <c r="C239" t="s">
        <v>51</v>
      </c>
      <c r="D239" t="s">
        <v>67</v>
      </c>
      <c r="E239" t="s">
        <v>142</v>
      </c>
      <c r="F239" t="s">
        <v>251</v>
      </c>
      <c r="G239" s="31">
        <v>0</v>
      </c>
      <c r="H239" t="s">
        <v>256</v>
      </c>
      <c r="I239" t="s">
        <v>255</v>
      </c>
    </row>
    <row r="240" spans="1:9" hidden="1" x14ac:dyDescent="0.25">
      <c r="A240" s="1">
        <v>44946</v>
      </c>
      <c r="B240" t="s">
        <v>269</v>
      </c>
      <c r="C240" t="s">
        <v>51</v>
      </c>
      <c r="D240" t="s">
        <v>67</v>
      </c>
      <c r="E240" t="s">
        <v>143</v>
      </c>
      <c r="F240" t="s">
        <v>251</v>
      </c>
      <c r="G240" s="31">
        <v>0.72890154377074678</v>
      </c>
      <c r="H240" t="s">
        <v>256</v>
      </c>
      <c r="I240" t="s">
        <v>255</v>
      </c>
    </row>
    <row r="241" spans="1:9" hidden="1" x14ac:dyDescent="0.25">
      <c r="A241" s="1">
        <v>44946</v>
      </c>
      <c r="B241" t="s">
        <v>269</v>
      </c>
      <c r="C241" t="s">
        <v>51</v>
      </c>
      <c r="D241" t="s">
        <v>67</v>
      </c>
      <c r="E241" t="s">
        <v>144</v>
      </c>
      <c r="F241" t="s">
        <v>251</v>
      </c>
      <c r="G241" s="31">
        <v>1.7963760586515731E-2</v>
      </c>
      <c r="H241" t="s">
        <v>256</v>
      </c>
      <c r="I241" t="s">
        <v>255</v>
      </c>
    </row>
    <row r="242" spans="1:9" hidden="1" x14ac:dyDescent="0.25">
      <c r="A242" s="1">
        <v>44946</v>
      </c>
      <c r="B242" t="s">
        <v>269</v>
      </c>
      <c r="C242" t="s">
        <v>51</v>
      </c>
      <c r="D242" t="s">
        <v>67</v>
      </c>
      <c r="E242" t="s">
        <v>145</v>
      </c>
      <c r="F242" t="s">
        <v>251</v>
      </c>
      <c r="G242" s="31">
        <v>0</v>
      </c>
      <c r="H242" t="s">
        <v>256</v>
      </c>
      <c r="I242" t="s">
        <v>255</v>
      </c>
    </row>
    <row r="243" spans="1:9" hidden="1" x14ac:dyDescent="0.25">
      <c r="A243" s="1">
        <v>44946</v>
      </c>
      <c r="B243" t="s">
        <v>269</v>
      </c>
      <c r="C243" t="s">
        <v>51</v>
      </c>
      <c r="D243" t="s">
        <v>67</v>
      </c>
      <c r="E243" t="s">
        <v>146</v>
      </c>
      <c r="F243" t="s">
        <v>251</v>
      </c>
      <c r="G243" s="31">
        <v>0</v>
      </c>
      <c r="H243" t="s">
        <v>256</v>
      </c>
      <c r="I243" t="s">
        <v>255</v>
      </c>
    </row>
    <row r="244" spans="1:9" hidden="1" x14ac:dyDescent="0.25">
      <c r="A244" s="1">
        <v>44946</v>
      </c>
      <c r="B244" t="s">
        <v>269</v>
      </c>
      <c r="C244" t="s">
        <v>51</v>
      </c>
      <c r="D244" t="s">
        <v>67</v>
      </c>
      <c r="E244" t="s">
        <v>147</v>
      </c>
      <c r="F244" t="s">
        <v>251</v>
      </c>
      <c r="G244" s="31">
        <v>0.35142468642775859</v>
      </c>
      <c r="H244" t="s">
        <v>256</v>
      </c>
      <c r="I244" t="s">
        <v>255</v>
      </c>
    </row>
    <row r="245" spans="1:9" hidden="1" x14ac:dyDescent="0.25">
      <c r="A245" s="1">
        <v>44946</v>
      </c>
      <c r="B245" t="s">
        <v>269</v>
      </c>
      <c r="C245" t="s">
        <v>51</v>
      </c>
      <c r="D245" t="s">
        <v>67</v>
      </c>
      <c r="E245" t="s">
        <v>148</v>
      </c>
      <c r="F245" t="s">
        <v>251</v>
      </c>
      <c r="G245" s="31">
        <v>10.798212608950728</v>
      </c>
      <c r="H245" t="s">
        <v>256</v>
      </c>
      <c r="I245" t="s">
        <v>255</v>
      </c>
    </row>
    <row r="246" spans="1:9" hidden="1" x14ac:dyDescent="0.25">
      <c r="A246" s="1">
        <v>44946</v>
      </c>
      <c r="B246" t="s">
        <v>269</v>
      </c>
      <c r="C246" t="s">
        <v>51</v>
      </c>
      <c r="D246" t="s">
        <v>67</v>
      </c>
      <c r="E246" t="s">
        <v>148</v>
      </c>
      <c r="F246" t="s">
        <v>252</v>
      </c>
      <c r="G246" s="31">
        <v>10.798212608950728</v>
      </c>
      <c r="H246" t="s">
        <v>256</v>
      </c>
      <c r="I246" t="s">
        <v>255</v>
      </c>
    </row>
    <row r="247" spans="1:9" hidden="1" x14ac:dyDescent="0.25">
      <c r="A247" s="1">
        <v>44946</v>
      </c>
      <c r="B247" t="s">
        <v>269</v>
      </c>
      <c r="C247" t="s">
        <v>51</v>
      </c>
      <c r="D247" t="s">
        <v>67</v>
      </c>
      <c r="E247" t="s">
        <v>149</v>
      </c>
      <c r="F247" t="s">
        <v>251</v>
      </c>
      <c r="G247" s="31">
        <v>11.120957240290018</v>
      </c>
      <c r="H247" t="s">
        <v>256</v>
      </c>
      <c r="I247" t="s">
        <v>255</v>
      </c>
    </row>
    <row r="248" spans="1:9" hidden="1" x14ac:dyDescent="0.25">
      <c r="A248" s="1">
        <v>44946</v>
      </c>
      <c r="B248" t="s">
        <v>269</v>
      </c>
      <c r="C248" t="s">
        <v>51</v>
      </c>
      <c r="D248" t="s">
        <v>67</v>
      </c>
      <c r="E248" t="s">
        <v>150</v>
      </c>
      <c r="F248" t="s">
        <v>251</v>
      </c>
      <c r="G248" s="31">
        <v>2.6259117038792934</v>
      </c>
      <c r="H248" t="s">
        <v>256</v>
      </c>
      <c r="I248" t="s">
        <v>255</v>
      </c>
    </row>
    <row r="249" spans="1:9" hidden="1" x14ac:dyDescent="0.25">
      <c r="A249" s="1">
        <v>44946</v>
      </c>
      <c r="B249" t="s">
        <v>269</v>
      </c>
      <c r="C249" t="s">
        <v>51</v>
      </c>
      <c r="D249" t="s">
        <v>67</v>
      </c>
      <c r="E249" t="s">
        <v>150</v>
      </c>
      <c r="F249" t="s">
        <v>252</v>
      </c>
      <c r="G249" s="31">
        <v>2.6259117038792934</v>
      </c>
      <c r="H249" t="s">
        <v>256</v>
      </c>
      <c r="I249" t="s">
        <v>255</v>
      </c>
    </row>
    <row r="250" spans="1:9" hidden="1" x14ac:dyDescent="0.25">
      <c r="A250" s="1">
        <v>44946</v>
      </c>
      <c r="B250" t="s">
        <v>269</v>
      </c>
      <c r="C250" t="s">
        <v>51</v>
      </c>
      <c r="D250" t="s">
        <v>67</v>
      </c>
      <c r="E250" t="s">
        <v>151</v>
      </c>
      <c r="F250" t="s">
        <v>251</v>
      </c>
      <c r="G250" s="31">
        <v>1.4881751400717289</v>
      </c>
      <c r="H250" t="s">
        <v>256</v>
      </c>
      <c r="I250" t="s">
        <v>255</v>
      </c>
    </row>
    <row r="251" spans="1:9" hidden="1" x14ac:dyDescent="0.25">
      <c r="A251" s="1">
        <v>44946</v>
      </c>
      <c r="B251" t="s">
        <v>269</v>
      </c>
      <c r="C251" t="s">
        <v>51</v>
      </c>
      <c r="D251" t="s">
        <v>67</v>
      </c>
      <c r="E251" t="s">
        <v>155</v>
      </c>
      <c r="F251" t="s">
        <v>251</v>
      </c>
      <c r="G251" s="31">
        <v>0</v>
      </c>
      <c r="H251" t="s">
        <v>256</v>
      </c>
      <c r="I251" t="s">
        <v>255</v>
      </c>
    </row>
    <row r="252" spans="1:9" hidden="1" x14ac:dyDescent="0.25">
      <c r="A252" s="1">
        <v>44946</v>
      </c>
      <c r="B252" t="s">
        <v>269</v>
      </c>
      <c r="C252" t="s">
        <v>51</v>
      </c>
      <c r="D252" t="s">
        <v>67</v>
      </c>
      <c r="E252" t="s">
        <v>153</v>
      </c>
      <c r="F252" t="s">
        <v>251</v>
      </c>
      <c r="G252" s="31">
        <v>0.10641550909818191</v>
      </c>
      <c r="H252" t="s">
        <v>256</v>
      </c>
      <c r="I252" t="s">
        <v>255</v>
      </c>
    </row>
    <row r="253" spans="1:9" hidden="1" x14ac:dyDescent="0.25">
      <c r="A253" s="1">
        <v>44946</v>
      </c>
      <c r="B253" t="s">
        <v>269</v>
      </c>
      <c r="C253" t="s">
        <v>51</v>
      </c>
      <c r="D253" t="s">
        <v>67</v>
      </c>
      <c r="E253" t="s">
        <v>152</v>
      </c>
      <c r="F253" t="s">
        <v>251</v>
      </c>
      <c r="G253" s="31">
        <v>4.0113395254007783E-2</v>
      </c>
      <c r="H253" t="s">
        <v>256</v>
      </c>
      <c r="I253" t="s">
        <v>255</v>
      </c>
    </row>
    <row r="254" spans="1:9" hidden="1" x14ac:dyDescent="0.25">
      <c r="A254" s="1">
        <v>44946</v>
      </c>
      <c r="B254" t="s">
        <v>269</v>
      </c>
      <c r="C254" t="s">
        <v>51</v>
      </c>
      <c r="D254" t="s">
        <v>67</v>
      </c>
      <c r="E254" t="s">
        <v>154</v>
      </c>
      <c r="F254" t="s">
        <v>251</v>
      </c>
      <c r="G254" s="31">
        <v>3.5399708680124271E-2</v>
      </c>
      <c r="H254" t="s">
        <v>256</v>
      </c>
      <c r="I254" t="s">
        <v>255</v>
      </c>
    </row>
    <row r="255" spans="1:9" hidden="1" x14ac:dyDescent="0.25">
      <c r="A255" s="1">
        <v>44946</v>
      </c>
      <c r="B255" t="s">
        <v>269</v>
      </c>
      <c r="C255" t="s">
        <v>51</v>
      </c>
      <c r="D255" t="s">
        <v>67</v>
      </c>
      <c r="E255" t="s">
        <v>157</v>
      </c>
      <c r="F255" t="s">
        <v>251</v>
      </c>
      <c r="G255" s="31">
        <v>4.8896970530484434E-3</v>
      </c>
      <c r="H255" t="s">
        <v>256</v>
      </c>
      <c r="I255" t="s">
        <v>255</v>
      </c>
    </row>
    <row r="256" spans="1:9" hidden="1" x14ac:dyDescent="0.25">
      <c r="A256" s="1">
        <v>44946</v>
      </c>
      <c r="B256" t="s">
        <v>269</v>
      </c>
      <c r="C256" t="s">
        <v>51</v>
      </c>
      <c r="D256" t="s">
        <v>67</v>
      </c>
      <c r="E256" t="s">
        <v>156</v>
      </c>
      <c r="F256" t="s">
        <v>251</v>
      </c>
      <c r="G256" s="31">
        <v>0</v>
      </c>
      <c r="H256" t="s">
        <v>256</v>
      </c>
      <c r="I256" t="s">
        <v>255</v>
      </c>
    </row>
    <row r="257" spans="1:9" hidden="1" x14ac:dyDescent="0.25">
      <c r="A257" s="1">
        <v>44946</v>
      </c>
      <c r="B257" t="s">
        <v>269</v>
      </c>
      <c r="C257" t="s">
        <v>51</v>
      </c>
      <c r="D257" t="s">
        <v>67</v>
      </c>
      <c r="E257" t="s">
        <v>159</v>
      </c>
      <c r="F257" t="s">
        <v>251</v>
      </c>
      <c r="G257" s="31">
        <v>0</v>
      </c>
      <c r="H257" t="s">
        <v>256</v>
      </c>
      <c r="I257" t="s">
        <v>255</v>
      </c>
    </row>
    <row r="258" spans="1:9" hidden="1" x14ac:dyDescent="0.25">
      <c r="A258" s="1">
        <v>44946</v>
      </c>
      <c r="B258" t="s">
        <v>269</v>
      </c>
      <c r="C258" t="s">
        <v>51</v>
      </c>
      <c r="D258" t="s">
        <v>67</v>
      </c>
      <c r="E258" t="s">
        <v>163</v>
      </c>
      <c r="F258" t="s">
        <v>251</v>
      </c>
      <c r="G258" s="31">
        <v>0</v>
      </c>
      <c r="H258" t="s">
        <v>256</v>
      </c>
      <c r="I258" t="s">
        <v>255</v>
      </c>
    </row>
    <row r="259" spans="1:9" hidden="1" x14ac:dyDescent="0.25">
      <c r="A259" s="1">
        <v>44946</v>
      </c>
      <c r="B259" t="s">
        <v>269</v>
      </c>
      <c r="C259" t="s">
        <v>51</v>
      </c>
      <c r="D259" t="s">
        <v>67</v>
      </c>
      <c r="E259" t="s">
        <v>161</v>
      </c>
      <c r="F259" t="s">
        <v>251</v>
      </c>
      <c r="G259" s="31">
        <v>0</v>
      </c>
      <c r="H259" t="s">
        <v>256</v>
      </c>
      <c r="I259" t="s">
        <v>255</v>
      </c>
    </row>
    <row r="260" spans="1:9" hidden="1" x14ac:dyDescent="0.25">
      <c r="A260" s="1">
        <v>44946</v>
      </c>
      <c r="B260" t="s">
        <v>269</v>
      </c>
      <c r="C260" t="s">
        <v>51</v>
      </c>
      <c r="D260" t="s">
        <v>67</v>
      </c>
      <c r="E260" t="s">
        <v>158</v>
      </c>
      <c r="F260" t="s">
        <v>251</v>
      </c>
      <c r="G260" s="31">
        <v>0.10913321450613005</v>
      </c>
      <c r="H260" t="s">
        <v>256</v>
      </c>
      <c r="I260" t="s">
        <v>255</v>
      </c>
    </row>
    <row r="261" spans="1:9" hidden="1" x14ac:dyDescent="0.25">
      <c r="A261" s="1">
        <v>44946</v>
      </c>
      <c r="B261" t="s">
        <v>269</v>
      </c>
      <c r="C261" t="s">
        <v>51</v>
      </c>
      <c r="D261" t="s">
        <v>67</v>
      </c>
      <c r="E261" t="s">
        <v>160</v>
      </c>
      <c r="F261" t="s">
        <v>251</v>
      </c>
      <c r="G261" s="31">
        <v>0</v>
      </c>
      <c r="H261" t="s">
        <v>256</v>
      </c>
      <c r="I261" t="s">
        <v>255</v>
      </c>
    </row>
    <row r="262" spans="1:9" hidden="1" x14ac:dyDescent="0.25">
      <c r="A262" s="1">
        <v>44946</v>
      </c>
      <c r="B262" t="s">
        <v>269</v>
      </c>
      <c r="C262" t="s">
        <v>51</v>
      </c>
      <c r="D262" t="s">
        <v>67</v>
      </c>
      <c r="E262" t="s">
        <v>166</v>
      </c>
      <c r="F262" t="s">
        <v>251</v>
      </c>
      <c r="G262" s="31">
        <v>1.7791875401289854E-2</v>
      </c>
      <c r="H262" t="s">
        <v>256</v>
      </c>
      <c r="I262" t="s">
        <v>255</v>
      </c>
    </row>
    <row r="263" spans="1:9" hidden="1" x14ac:dyDescent="0.25">
      <c r="A263" s="1">
        <v>44946</v>
      </c>
      <c r="B263" t="s">
        <v>269</v>
      </c>
      <c r="C263" t="s">
        <v>51</v>
      </c>
      <c r="D263" t="s">
        <v>67</v>
      </c>
      <c r="E263" t="s">
        <v>164</v>
      </c>
      <c r="F263" t="s">
        <v>251</v>
      </c>
      <c r="G263" s="31">
        <v>4.6272586324944673E-2</v>
      </c>
      <c r="H263" t="s">
        <v>256</v>
      </c>
      <c r="I263" t="s">
        <v>255</v>
      </c>
    </row>
    <row r="264" spans="1:9" hidden="1" x14ac:dyDescent="0.25">
      <c r="A264" s="1">
        <v>44946</v>
      </c>
      <c r="B264" t="s">
        <v>269</v>
      </c>
      <c r="C264" t="s">
        <v>51</v>
      </c>
      <c r="D264" t="s">
        <v>67</v>
      </c>
      <c r="E264" t="s">
        <v>162</v>
      </c>
      <c r="F264" t="s">
        <v>251</v>
      </c>
      <c r="G264" s="31">
        <v>3.2560676127587952E-3</v>
      </c>
      <c r="H264" t="s">
        <v>256</v>
      </c>
      <c r="I264" t="s">
        <v>255</v>
      </c>
    </row>
    <row r="265" spans="1:9" hidden="1" x14ac:dyDescent="0.25">
      <c r="A265" s="1">
        <v>44946</v>
      </c>
      <c r="B265" t="s">
        <v>269</v>
      </c>
      <c r="C265" t="s">
        <v>51</v>
      </c>
      <c r="D265" t="s">
        <v>67</v>
      </c>
      <c r="E265" t="s">
        <v>165</v>
      </c>
      <c r="F265" t="s">
        <v>251</v>
      </c>
      <c r="G265" s="31">
        <v>4.2747064566516654E-2</v>
      </c>
      <c r="H265" t="s">
        <v>256</v>
      </c>
      <c r="I265" t="s">
        <v>255</v>
      </c>
    </row>
    <row r="266" spans="1:9" hidden="1" x14ac:dyDescent="0.25">
      <c r="A266" s="1">
        <v>44946</v>
      </c>
      <c r="B266" t="s">
        <v>269</v>
      </c>
      <c r="C266" t="s">
        <v>51</v>
      </c>
      <c r="D266" t="s">
        <v>67</v>
      </c>
      <c r="E266" t="s">
        <v>167</v>
      </c>
      <c r="F266" t="s">
        <v>251</v>
      </c>
      <c r="G266" s="31">
        <v>0</v>
      </c>
      <c r="H266" t="s">
        <v>256</v>
      </c>
      <c r="I266" t="s">
        <v>255</v>
      </c>
    </row>
    <row r="267" spans="1:9" hidden="1" x14ac:dyDescent="0.25">
      <c r="A267" s="1">
        <v>44946</v>
      </c>
      <c r="B267" t="s">
        <v>269</v>
      </c>
      <c r="C267" t="s">
        <v>51</v>
      </c>
      <c r="D267" t="s">
        <v>67</v>
      </c>
      <c r="E267" t="s">
        <v>1</v>
      </c>
      <c r="F267" t="s">
        <v>251</v>
      </c>
      <c r="G267" s="31">
        <v>0</v>
      </c>
      <c r="H267" t="s">
        <v>256</v>
      </c>
      <c r="I267" t="s">
        <v>255</v>
      </c>
    </row>
    <row r="268" spans="1:9" hidden="1" x14ac:dyDescent="0.25">
      <c r="A268" s="1">
        <v>44946</v>
      </c>
      <c r="B268" t="s">
        <v>270</v>
      </c>
      <c r="C268" t="s">
        <v>51</v>
      </c>
      <c r="D268" t="s">
        <v>67</v>
      </c>
      <c r="E268" t="s">
        <v>132</v>
      </c>
      <c r="F268" t="s">
        <v>251</v>
      </c>
      <c r="G268" s="31">
        <v>0</v>
      </c>
      <c r="H268" t="s">
        <v>256</v>
      </c>
      <c r="I268" t="s">
        <v>255</v>
      </c>
    </row>
    <row r="269" spans="1:9" hidden="1" x14ac:dyDescent="0.25">
      <c r="A269" s="1">
        <v>44946</v>
      </c>
      <c r="B269" t="s">
        <v>270</v>
      </c>
      <c r="C269" t="s">
        <v>51</v>
      </c>
      <c r="D269" t="s">
        <v>67</v>
      </c>
      <c r="E269" t="s">
        <v>133</v>
      </c>
      <c r="F269" t="s">
        <v>251</v>
      </c>
      <c r="G269" s="31">
        <v>2.3670656704251484E-3</v>
      </c>
      <c r="H269" t="s">
        <v>256</v>
      </c>
      <c r="I269" t="s">
        <v>255</v>
      </c>
    </row>
    <row r="270" spans="1:9" hidden="1" x14ac:dyDescent="0.25">
      <c r="A270" s="1">
        <v>44946</v>
      </c>
      <c r="B270" t="s">
        <v>270</v>
      </c>
      <c r="C270" t="s">
        <v>51</v>
      </c>
      <c r="D270" t="s">
        <v>67</v>
      </c>
      <c r="E270" t="s">
        <v>134</v>
      </c>
      <c r="F270" t="s">
        <v>251</v>
      </c>
      <c r="G270" s="31">
        <v>0</v>
      </c>
      <c r="H270" t="s">
        <v>256</v>
      </c>
      <c r="I270" t="s">
        <v>255</v>
      </c>
    </row>
    <row r="271" spans="1:9" hidden="1" x14ac:dyDescent="0.25">
      <c r="A271" s="1">
        <v>44946</v>
      </c>
      <c r="B271" t="s">
        <v>270</v>
      </c>
      <c r="C271" t="s">
        <v>51</v>
      </c>
      <c r="D271" t="s">
        <v>67</v>
      </c>
      <c r="E271" t="s">
        <v>135</v>
      </c>
      <c r="F271" t="s">
        <v>251</v>
      </c>
      <c r="G271" s="31">
        <v>0</v>
      </c>
      <c r="H271" t="s">
        <v>256</v>
      </c>
      <c r="I271" t="s">
        <v>255</v>
      </c>
    </row>
    <row r="272" spans="1:9" hidden="1" x14ac:dyDescent="0.25">
      <c r="A272" s="1">
        <v>44946</v>
      </c>
      <c r="B272" t="s">
        <v>270</v>
      </c>
      <c r="C272" t="s">
        <v>51</v>
      </c>
      <c r="D272" t="s">
        <v>67</v>
      </c>
      <c r="E272" t="s">
        <v>137</v>
      </c>
      <c r="F272" t="s">
        <v>251</v>
      </c>
      <c r="G272" s="31">
        <v>2.3002681507153764E-2</v>
      </c>
      <c r="H272" t="s">
        <v>256</v>
      </c>
      <c r="I272" t="s">
        <v>255</v>
      </c>
    </row>
    <row r="273" spans="1:9" hidden="1" x14ac:dyDescent="0.25">
      <c r="A273" s="1">
        <v>44946</v>
      </c>
      <c r="B273" t="s">
        <v>270</v>
      </c>
      <c r="C273" t="s">
        <v>51</v>
      </c>
      <c r="D273" t="s">
        <v>67</v>
      </c>
      <c r="E273" t="s">
        <v>138</v>
      </c>
      <c r="F273" t="s">
        <v>251</v>
      </c>
      <c r="G273" s="31">
        <v>0</v>
      </c>
      <c r="H273" t="s">
        <v>256</v>
      </c>
      <c r="I273" t="s">
        <v>255</v>
      </c>
    </row>
    <row r="274" spans="1:9" hidden="1" x14ac:dyDescent="0.25">
      <c r="A274" s="1">
        <v>44946</v>
      </c>
      <c r="B274" t="s">
        <v>270</v>
      </c>
      <c r="C274" t="s">
        <v>51</v>
      </c>
      <c r="D274" t="s">
        <v>67</v>
      </c>
      <c r="E274" t="s">
        <v>139</v>
      </c>
      <c r="F274" t="s">
        <v>251</v>
      </c>
      <c r="G274" s="31">
        <v>2.4991959089014748E-2</v>
      </c>
      <c r="H274" t="s">
        <v>256</v>
      </c>
      <c r="I274" t="s">
        <v>255</v>
      </c>
    </row>
    <row r="275" spans="1:9" hidden="1" x14ac:dyDescent="0.25">
      <c r="A275" s="1">
        <v>44946</v>
      </c>
      <c r="B275" t="s">
        <v>270</v>
      </c>
      <c r="C275" t="s">
        <v>51</v>
      </c>
      <c r="D275" t="s">
        <v>67</v>
      </c>
      <c r="E275" t="s">
        <v>140</v>
      </c>
      <c r="F275" t="s">
        <v>251</v>
      </c>
      <c r="G275" s="31">
        <v>0</v>
      </c>
      <c r="H275" t="s">
        <v>256</v>
      </c>
      <c r="I275" t="s">
        <v>255</v>
      </c>
    </row>
    <row r="276" spans="1:9" hidden="1" x14ac:dyDescent="0.25">
      <c r="A276" s="1">
        <v>44946</v>
      </c>
      <c r="B276" t="s">
        <v>270</v>
      </c>
      <c r="C276" t="s">
        <v>51</v>
      </c>
      <c r="D276" t="s">
        <v>67</v>
      </c>
      <c r="E276" t="s">
        <v>141</v>
      </c>
      <c r="F276" t="s">
        <v>251</v>
      </c>
      <c r="G276" s="31">
        <v>0</v>
      </c>
      <c r="H276" t="s">
        <v>256</v>
      </c>
      <c r="I276" t="s">
        <v>255</v>
      </c>
    </row>
    <row r="277" spans="1:9" hidden="1" x14ac:dyDescent="0.25">
      <c r="A277" s="1">
        <v>44946</v>
      </c>
      <c r="B277" t="s">
        <v>270</v>
      </c>
      <c r="C277" t="s">
        <v>51</v>
      </c>
      <c r="D277" t="s">
        <v>67</v>
      </c>
      <c r="E277" t="s">
        <v>142</v>
      </c>
      <c r="F277" t="s">
        <v>251</v>
      </c>
      <c r="G277" s="31">
        <v>0</v>
      </c>
      <c r="H277" t="s">
        <v>256</v>
      </c>
      <c r="I277" t="s">
        <v>255</v>
      </c>
    </row>
    <row r="278" spans="1:9" hidden="1" x14ac:dyDescent="0.25">
      <c r="A278" s="1">
        <v>44946</v>
      </c>
      <c r="B278" t="s">
        <v>270</v>
      </c>
      <c r="C278" t="s">
        <v>51</v>
      </c>
      <c r="D278" t="s">
        <v>67</v>
      </c>
      <c r="E278" t="s">
        <v>143</v>
      </c>
      <c r="F278" t="s">
        <v>251</v>
      </c>
      <c r="G278" s="31">
        <v>0.57917149050627359</v>
      </c>
      <c r="H278" t="s">
        <v>256</v>
      </c>
      <c r="I278" t="s">
        <v>255</v>
      </c>
    </row>
    <row r="279" spans="1:9" hidden="1" x14ac:dyDescent="0.25">
      <c r="A279" s="1">
        <v>44946</v>
      </c>
      <c r="B279" t="s">
        <v>270</v>
      </c>
      <c r="C279" t="s">
        <v>51</v>
      </c>
      <c r="D279" t="s">
        <v>67</v>
      </c>
      <c r="E279" t="s">
        <v>144</v>
      </c>
      <c r="F279" t="s">
        <v>251</v>
      </c>
      <c r="G279" s="31">
        <v>1.0816122381469286E-2</v>
      </c>
      <c r="H279" t="s">
        <v>256</v>
      </c>
      <c r="I279" t="s">
        <v>255</v>
      </c>
    </row>
    <row r="280" spans="1:9" hidden="1" x14ac:dyDescent="0.25">
      <c r="A280" s="1">
        <v>44946</v>
      </c>
      <c r="B280" t="s">
        <v>270</v>
      </c>
      <c r="C280" t="s">
        <v>51</v>
      </c>
      <c r="D280" t="s">
        <v>67</v>
      </c>
      <c r="E280" t="s">
        <v>145</v>
      </c>
      <c r="F280" t="s">
        <v>251</v>
      </c>
      <c r="G280" s="31">
        <v>0</v>
      </c>
      <c r="H280" t="s">
        <v>256</v>
      </c>
      <c r="I280" t="s">
        <v>255</v>
      </c>
    </row>
    <row r="281" spans="1:9" hidden="1" x14ac:dyDescent="0.25">
      <c r="A281" s="1">
        <v>44946</v>
      </c>
      <c r="B281" t="s">
        <v>270</v>
      </c>
      <c r="C281" t="s">
        <v>51</v>
      </c>
      <c r="D281" t="s">
        <v>67</v>
      </c>
      <c r="E281" t="s">
        <v>146</v>
      </c>
      <c r="F281" t="s">
        <v>251</v>
      </c>
      <c r="G281" s="31">
        <v>0</v>
      </c>
      <c r="H281" t="s">
        <v>256</v>
      </c>
      <c r="I281" t="s">
        <v>255</v>
      </c>
    </row>
    <row r="282" spans="1:9" hidden="1" x14ac:dyDescent="0.25">
      <c r="A282" s="1">
        <v>44946</v>
      </c>
      <c r="B282" t="s">
        <v>270</v>
      </c>
      <c r="C282" t="s">
        <v>51</v>
      </c>
      <c r="D282" t="s">
        <v>67</v>
      </c>
      <c r="E282" t="s">
        <v>147</v>
      </c>
      <c r="F282" t="s">
        <v>251</v>
      </c>
      <c r="G282" s="31">
        <v>0.21822988104396099</v>
      </c>
      <c r="H282" t="s">
        <v>256</v>
      </c>
      <c r="I282" t="s">
        <v>255</v>
      </c>
    </row>
    <row r="283" spans="1:9" hidden="1" x14ac:dyDescent="0.25">
      <c r="A283" s="1">
        <v>44946</v>
      </c>
      <c r="B283" t="s">
        <v>270</v>
      </c>
      <c r="C283" t="s">
        <v>51</v>
      </c>
      <c r="D283" t="s">
        <v>67</v>
      </c>
      <c r="E283" t="s">
        <v>148</v>
      </c>
      <c r="F283" t="s">
        <v>251</v>
      </c>
      <c r="G283" s="31">
        <v>0</v>
      </c>
      <c r="H283" t="s">
        <v>256</v>
      </c>
      <c r="I283" t="s">
        <v>255</v>
      </c>
    </row>
    <row r="284" spans="1:9" hidden="1" x14ac:dyDescent="0.25">
      <c r="A284" s="1">
        <v>44946</v>
      </c>
      <c r="B284" t="s">
        <v>270</v>
      </c>
      <c r="C284" t="s">
        <v>51</v>
      </c>
      <c r="D284" t="s">
        <v>67</v>
      </c>
      <c r="E284" t="s">
        <v>148</v>
      </c>
      <c r="F284" t="s">
        <v>252</v>
      </c>
      <c r="G284" s="31">
        <v>0</v>
      </c>
      <c r="H284" t="s">
        <v>256</v>
      </c>
      <c r="I284" t="s">
        <v>255</v>
      </c>
    </row>
    <row r="285" spans="1:9" hidden="1" x14ac:dyDescent="0.25">
      <c r="A285" s="1">
        <v>44946</v>
      </c>
      <c r="B285" t="s">
        <v>270</v>
      </c>
      <c r="C285" t="s">
        <v>51</v>
      </c>
      <c r="D285" t="s">
        <v>67</v>
      </c>
      <c r="E285" t="s">
        <v>149</v>
      </c>
      <c r="F285" t="s">
        <v>251</v>
      </c>
      <c r="G285" s="31">
        <v>7.6001280850811623</v>
      </c>
      <c r="H285" t="s">
        <v>256</v>
      </c>
      <c r="I285" t="s">
        <v>255</v>
      </c>
    </row>
    <row r="286" spans="1:9" hidden="1" x14ac:dyDescent="0.25">
      <c r="A286" s="1">
        <v>44946</v>
      </c>
      <c r="B286" t="s">
        <v>270</v>
      </c>
      <c r="C286" t="s">
        <v>51</v>
      </c>
      <c r="D286" t="s">
        <v>67</v>
      </c>
      <c r="E286" t="s">
        <v>150</v>
      </c>
      <c r="F286" t="s">
        <v>251</v>
      </c>
      <c r="G286" s="31">
        <v>0</v>
      </c>
      <c r="H286" t="s">
        <v>256</v>
      </c>
      <c r="I286" t="s">
        <v>255</v>
      </c>
    </row>
    <row r="287" spans="1:9" hidden="1" x14ac:dyDescent="0.25">
      <c r="A287" s="1">
        <v>44946</v>
      </c>
      <c r="B287" t="s">
        <v>270</v>
      </c>
      <c r="C287" t="s">
        <v>51</v>
      </c>
      <c r="D287" t="s">
        <v>67</v>
      </c>
      <c r="E287" t="s">
        <v>150</v>
      </c>
      <c r="F287" t="s">
        <v>252</v>
      </c>
      <c r="G287" s="31">
        <v>0</v>
      </c>
      <c r="H287" t="s">
        <v>256</v>
      </c>
      <c r="I287" t="s">
        <v>255</v>
      </c>
    </row>
    <row r="288" spans="1:9" hidden="1" x14ac:dyDescent="0.25">
      <c r="A288" s="1">
        <v>44946</v>
      </c>
      <c r="B288" t="s">
        <v>270</v>
      </c>
      <c r="C288" t="s">
        <v>51</v>
      </c>
      <c r="D288" t="s">
        <v>67</v>
      </c>
      <c r="E288" t="s">
        <v>151</v>
      </c>
      <c r="F288" t="s">
        <v>251</v>
      </c>
      <c r="G288" s="31">
        <v>1.2911395331246198</v>
      </c>
      <c r="H288" t="s">
        <v>256</v>
      </c>
      <c r="I288" t="s">
        <v>255</v>
      </c>
    </row>
    <row r="289" spans="1:9" hidden="1" x14ac:dyDescent="0.25">
      <c r="A289" s="1">
        <v>44946</v>
      </c>
      <c r="B289" t="s">
        <v>270</v>
      </c>
      <c r="C289" t="s">
        <v>51</v>
      </c>
      <c r="D289" t="s">
        <v>67</v>
      </c>
      <c r="E289" t="s">
        <v>155</v>
      </c>
      <c r="F289" t="s">
        <v>251</v>
      </c>
      <c r="G289" s="31">
        <v>0</v>
      </c>
      <c r="H289" t="s">
        <v>256</v>
      </c>
      <c r="I289" t="s">
        <v>255</v>
      </c>
    </row>
    <row r="290" spans="1:9" hidden="1" x14ac:dyDescent="0.25">
      <c r="A290" s="1">
        <v>44946</v>
      </c>
      <c r="B290" t="s">
        <v>270</v>
      </c>
      <c r="C290" t="s">
        <v>51</v>
      </c>
      <c r="D290" t="s">
        <v>67</v>
      </c>
      <c r="E290" t="s">
        <v>153</v>
      </c>
      <c r="F290" t="s">
        <v>251</v>
      </c>
      <c r="G290" s="31">
        <v>0.11750816218118854</v>
      </c>
      <c r="H290" t="s">
        <v>256</v>
      </c>
      <c r="I290" t="s">
        <v>255</v>
      </c>
    </row>
    <row r="291" spans="1:9" hidden="1" x14ac:dyDescent="0.25">
      <c r="A291" s="1">
        <v>44946</v>
      </c>
      <c r="B291" t="s">
        <v>270</v>
      </c>
      <c r="C291" t="s">
        <v>51</v>
      </c>
      <c r="D291" t="s">
        <v>67</v>
      </c>
      <c r="E291" t="s">
        <v>152</v>
      </c>
      <c r="F291" t="s">
        <v>251</v>
      </c>
      <c r="G291" s="31">
        <v>2.630075500648325E-2</v>
      </c>
      <c r="H291" t="s">
        <v>256</v>
      </c>
      <c r="I291" t="s">
        <v>255</v>
      </c>
    </row>
    <row r="292" spans="1:9" hidden="1" x14ac:dyDescent="0.25">
      <c r="A292" s="1">
        <v>44946</v>
      </c>
      <c r="B292" t="s">
        <v>270</v>
      </c>
      <c r="C292" t="s">
        <v>51</v>
      </c>
      <c r="D292" t="s">
        <v>67</v>
      </c>
      <c r="E292" t="s">
        <v>154</v>
      </c>
      <c r="F292" t="s">
        <v>251</v>
      </c>
      <c r="G292" s="31">
        <v>2.938194968804219E-2</v>
      </c>
      <c r="H292" t="s">
        <v>256</v>
      </c>
      <c r="I292" t="s">
        <v>255</v>
      </c>
    </row>
    <row r="293" spans="1:9" hidden="1" x14ac:dyDescent="0.25">
      <c r="A293" s="1">
        <v>44946</v>
      </c>
      <c r="B293" t="s">
        <v>270</v>
      </c>
      <c r="C293" t="s">
        <v>51</v>
      </c>
      <c r="D293" t="s">
        <v>67</v>
      </c>
      <c r="E293" t="s">
        <v>157</v>
      </c>
      <c r="F293" t="s">
        <v>251</v>
      </c>
      <c r="G293" s="31">
        <v>0</v>
      </c>
      <c r="H293" t="s">
        <v>256</v>
      </c>
      <c r="I293" t="s">
        <v>255</v>
      </c>
    </row>
    <row r="294" spans="1:9" hidden="1" x14ac:dyDescent="0.25">
      <c r="A294" s="1">
        <v>44946</v>
      </c>
      <c r="B294" t="s">
        <v>270</v>
      </c>
      <c r="C294" t="s">
        <v>51</v>
      </c>
      <c r="D294" t="s">
        <v>67</v>
      </c>
      <c r="E294" t="s">
        <v>156</v>
      </c>
      <c r="F294" t="s">
        <v>251</v>
      </c>
      <c r="G294" s="31">
        <v>0</v>
      </c>
      <c r="H294" t="s">
        <v>256</v>
      </c>
      <c r="I294" t="s">
        <v>255</v>
      </c>
    </row>
    <row r="295" spans="1:9" hidden="1" x14ac:dyDescent="0.25">
      <c r="A295" s="1">
        <v>44946</v>
      </c>
      <c r="B295" t="s">
        <v>270</v>
      </c>
      <c r="C295" t="s">
        <v>51</v>
      </c>
      <c r="D295" t="s">
        <v>67</v>
      </c>
      <c r="E295" t="s">
        <v>159</v>
      </c>
      <c r="F295" t="s">
        <v>251</v>
      </c>
      <c r="G295" s="31">
        <v>0</v>
      </c>
      <c r="H295" t="s">
        <v>256</v>
      </c>
      <c r="I295" t="s">
        <v>255</v>
      </c>
    </row>
    <row r="296" spans="1:9" hidden="1" x14ac:dyDescent="0.25">
      <c r="A296" s="1">
        <v>44946</v>
      </c>
      <c r="B296" t="s">
        <v>270</v>
      </c>
      <c r="C296" t="s">
        <v>51</v>
      </c>
      <c r="D296" t="s">
        <v>67</v>
      </c>
      <c r="E296" t="s">
        <v>163</v>
      </c>
      <c r="F296" t="s">
        <v>251</v>
      </c>
      <c r="G296" s="31">
        <v>0</v>
      </c>
      <c r="H296" t="s">
        <v>256</v>
      </c>
      <c r="I296" t="s">
        <v>255</v>
      </c>
    </row>
    <row r="297" spans="1:9" hidden="1" x14ac:dyDescent="0.25">
      <c r="A297" s="1">
        <v>44946</v>
      </c>
      <c r="B297" t="s">
        <v>270</v>
      </c>
      <c r="C297" t="s">
        <v>51</v>
      </c>
      <c r="D297" t="s">
        <v>67</v>
      </c>
      <c r="E297" t="s">
        <v>161</v>
      </c>
      <c r="F297" t="s">
        <v>251</v>
      </c>
      <c r="G297" s="31">
        <v>0</v>
      </c>
      <c r="H297" t="s">
        <v>256</v>
      </c>
      <c r="I297" t="s">
        <v>255</v>
      </c>
    </row>
    <row r="298" spans="1:9" hidden="1" x14ac:dyDescent="0.25">
      <c r="A298" s="1">
        <v>44946</v>
      </c>
      <c r="B298" t="s">
        <v>270</v>
      </c>
      <c r="C298" t="s">
        <v>51</v>
      </c>
      <c r="D298" t="s">
        <v>67</v>
      </c>
      <c r="E298" t="s">
        <v>158</v>
      </c>
      <c r="F298" t="s">
        <v>251</v>
      </c>
      <c r="G298" s="31">
        <v>7.7149724740590286E-2</v>
      </c>
      <c r="H298" t="s">
        <v>256</v>
      </c>
      <c r="I298" t="s">
        <v>255</v>
      </c>
    </row>
    <row r="299" spans="1:9" hidden="1" x14ac:dyDescent="0.25">
      <c r="A299" s="1">
        <v>44946</v>
      </c>
      <c r="B299" t="s">
        <v>270</v>
      </c>
      <c r="C299" t="s">
        <v>51</v>
      </c>
      <c r="D299" t="s">
        <v>67</v>
      </c>
      <c r="E299" t="s">
        <v>160</v>
      </c>
      <c r="F299" t="s">
        <v>251</v>
      </c>
      <c r="G299" s="31">
        <v>0</v>
      </c>
      <c r="H299" t="s">
        <v>256</v>
      </c>
      <c r="I299" t="s">
        <v>255</v>
      </c>
    </row>
    <row r="300" spans="1:9" hidden="1" x14ac:dyDescent="0.25">
      <c r="A300" s="1">
        <v>44946</v>
      </c>
      <c r="B300" t="s">
        <v>270</v>
      </c>
      <c r="C300" t="s">
        <v>51</v>
      </c>
      <c r="D300" t="s">
        <v>67</v>
      </c>
      <c r="E300" t="s">
        <v>166</v>
      </c>
      <c r="F300" t="s">
        <v>251</v>
      </c>
      <c r="G300" s="31">
        <v>4.0534720748687796E-2</v>
      </c>
      <c r="H300" t="s">
        <v>256</v>
      </c>
      <c r="I300" t="s">
        <v>255</v>
      </c>
    </row>
    <row r="301" spans="1:9" hidden="1" x14ac:dyDescent="0.25">
      <c r="A301" s="1">
        <v>44946</v>
      </c>
      <c r="B301" t="s">
        <v>270</v>
      </c>
      <c r="C301" t="s">
        <v>51</v>
      </c>
      <c r="D301" t="s">
        <v>67</v>
      </c>
      <c r="E301" t="s">
        <v>164</v>
      </c>
      <c r="F301" t="s">
        <v>251</v>
      </c>
      <c r="G301" s="31">
        <v>4.4382670275031746E-2</v>
      </c>
      <c r="H301" t="s">
        <v>256</v>
      </c>
      <c r="I301" t="s">
        <v>255</v>
      </c>
    </row>
    <row r="302" spans="1:9" hidden="1" x14ac:dyDescent="0.25">
      <c r="A302" s="1">
        <v>44946</v>
      </c>
      <c r="B302" t="s">
        <v>270</v>
      </c>
      <c r="C302" t="s">
        <v>51</v>
      </c>
      <c r="D302" t="s">
        <v>67</v>
      </c>
      <c r="E302" t="s">
        <v>162</v>
      </c>
      <c r="F302" t="s">
        <v>251</v>
      </c>
      <c r="G302" s="31">
        <v>0</v>
      </c>
      <c r="H302" t="s">
        <v>256</v>
      </c>
      <c r="I302" t="s">
        <v>255</v>
      </c>
    </row>
    <row r="303" spans="1:9" hidden="1" x14ac:dyDescent="0.25">
      <c r="A303" s="1">
        <v>44946</v>
      </c>
      <c r="B303" t="s">
        <v>270</v>
      </c>
      <c r="C303" t="s">
        <v>51</v>
      </c>
      <c r="D303" t="s">
        <v>67</v>
      </c>
      <c r="E303" t="s">
        <v>165</v>
      </c>
      <c r="F303" t="s">
        <v>251</v>
      </c>
      <c r="G303" s="31">
        <v>3.1337915686070694E-2</v>
      </c>
      <c r="H303" t="s">
        <v>256</v>
      </c>
      <c r="I303" t="s">
        <v>255</v>
      </c>
    </row>
    <row r="304" spans="1:9" hidden="1" x14ac:dyDescent="0.25">
      <c r="A304" s="1">
        <v>44946</v>
      </c>
      <c r="B304" t="s">
        <v>270</v>
      </c>
      <c r="C304" t="s">
        <v>51</v>
      </c>
      <c r="D304" t="s">
        <v>67</v>
      </c>
      <c r="E304" t="s">
        <v>167</v>
      </c>
      <c r="F304" t="s">
        <v>251</v>
      </c>
      <c r="G304" s="31">
        <v>0</v>
      </c>
      <c r="H304" t="s">
        <v>256</v>
      </c>
      <c r="I304" t="s">
        <v>255</v>
      </c>
    </row>
    <row r="305" spans="1:9" hidden="1" x14ac:dyDescent="0.25">
      <c r="A305" s="1">
        <v>44946</v>
      </c>
      <c r="B305" t="s">
        <v>270</v>
      </c>
      <c r="C305" t="s">
        <v>51</v>
      </c>
      <c r="D305" t="s">
        <v>67</v>
      </c>
      <c r="E305" t="s">
        <v>1</v>
      </c>
      <c r="F305" t="s">
        <v>251</v>
      </c>
      <c r="G305" s="31">
        <v>0</v>
      </c>
      <c r="H305" t="s">
        <v>256</v>
      </c>
      <c r="I305" t="s">
        <v>255</v>
      </c>
    </row>
    <row r="306" spans="1:9" hidden="1" x14ac:dyDescent="0.25">
      <c r="A306" s="1">
        <v>44946</v>
      </c>
      <c r="B306" t="s">
        <v>271</v>
      </c>
      <c r="C306" t="s">
        <v>51</v>
      </c>
      <c r="D306" t="s">
        <v>72</v>
      </c>
      <c r="E306" t="s">
        <v>132</v>
      </c>
      <c r="F306" t="s">
        <v>251</v>
      </c>
      <c r="G306" s="31">
        <v>0</v>
      </c>
      <c r="H306" t="s">
        <v>256</v>
      </c>
      <c r="I306" t="s">
        <v>255</v>
      </c>
    </row>
    <row r="307" spans="1:9" hidden="1" x14ac:dyDescent="0.25">
      <c r="A307" s="1">
        <v>44946</v>
      </c>
      <c r="B307" t="s">
        <v>271</v>
      </c>
      <c r="C307" t="s">
        <v>51</v>
      </c>
      <c r="D307" t="s">
        <v>72</v>
      </c>
      <c r="E307" t="s">
        <v>133</v>
      </c>
      <c r="F307" t="s">
        <v>251</v>
      </c>
      <c r="G307" s="31">
        <v>3.1842867110283822E-3</v>
      </c>
      <c r="H307" t="s">
        <v>256</v>
      </c>
      <c r="I307" t="s">
        <v>255</v>
      </c>
    </row>
    <row r="308" spans="1:9" hidden="1" x14ac:dyDescent="0.25">
      <c r="A308" s="1">
        <v>44946</v>
      </c>
      <c r="B308" t="s">
        <v>271</v>
      </c>
      <c r="C308" t="s">
        <v>51</v>
      </c>
      <c r="D308" t="s">
        <v>72</v>
      </c>
      <c r="E308" t="s">
        <v>134</v>
      </c>
      <c r="F308" t="s">
        <v>251</v>
      </c>
      <c r="G308" s="31">
        <v>7.3931381134835453E-2</v>
      </c>
      <c r="H308" t="s">
        <v>256</v>
      </c>
      <c r="I308" t="s">
        <v>255</v>
      </c>
    </row>
    <row r="309" spans="1:9" hidden="1" x14ac:dyDescent="0.25">
      <c r="A309" s="1">
        <v>44946</v>
      </c>
      <c r="B309" t="s">
        <v>271</v>
      </c>
      <c r="C309" t="s">
        <v>51</v>
      </c>
      <c r="D309" t="s">
        <v>72</v>
      </c>
      <c r="E309" t="s">
        <v>135</v>
      </c>
      <c r="F309" t="s">
        <v>251</v>
      </c>
      <c r="G309" s="31">
        <v>8.2941607046687682E-2</v>
      </c>
      <c r="H309" t="s">
        <v>256</v>
      </c>
      <c r="I309" t="s">
        <v>255</v>
      </c>
    </row>
    <row r="310" spans="1:9" hidden="1" x14ac:dyDescent="0.25">
      <c r="A310" s="1">
        <v>44946</v>
      </c>
      <c r="B310" t="s">
        <v>271</v>
      </c>
      <c r="C310" t="s">
        <v>51</v>
      </c>
      <c r="D310" t="s">
        <v>72</v>
      </c>
      <c r="E310" t="s">
        <v>137</v>
      </c>
      <c r="F310" t="s">
        <v>251</v>
      </c>
      <c r="G310" s="31">
        <v>0.38731202049883229</v>
      </c>
      <c r="H310" t="s">
        <v>256</v>
      </c>
      <c r="I310" t="s">
        <v>255</v>
      </c>
    </row>
    <row r="311" spans="1:9" hidden="1" x14ac:dyDescent="0.25">
      <c r="A311" s="1">
        <v>44946</v>
      </c>
      <c r="B311" t="s">
        <v>271</v>
      </c>
      <c r="C311" t="s">
        <v>51</v>
      </c>
      <c r="D311" t="s">
        <v>72</v>
      </c>
      <c r="E311" t="s">
        <v>138</v>
      </c>
      <c r="F311" t="s">
        <v>251</v>
      </c>
      <c r="G311" s="31">
        <v>0</v>
      </c>
      <c r="H311" t="s">
        <v>256</v>
      </c>
      <c r="I311" t="s">
        <v>255</v>
      </c>
    </row>
    <row r="312" spans="1:9" hidden="1" x14ac:dyDescent="0.25">
      <c r="A312" s="1">
        <v>44946</v>
      </c>
      <c r="B312" t="s">
        <v>271</v>
      </c>
      <c r="C312" t="s">
        <v>51</v>
      </c>
      <c r="D312" t="s">
        <v>72</v>
      </c>
      <c r="E312" t="s">
        <v>139</v>
      </c>
      <c r="F312" t="s">
        <v>251</v>
      </c>
      <c r="G312" s="31">
        <v>0.47218913457484618</v>
      </c>
      <c r="H312" t="s">
        <v>256</v>
      </c>
      <c r="I312" t="s">
        <v>255</v>
      </c>
    </row>
    <row r="313" spans="1:9" hidden="1" x14ac:dyDescent="0.25">
      <c r="A313" s="1">
        <v>44946</v>
      </c>
      <c r="B313" t="s">
        <v>271</v>
      </c>
      <c r="C313" t="s">
        <v>51</v>
      </c>
      <c r="D313" t="s">
        <v>72</v>
      </c>
      <c r="E313" t="s">
        <v>140</v>
      </c>
      <c r="F313" t="s">
        <v>251</v>
      </c>
      <c r="G313" s="31">
        <v>0</v>
      </c>
      <c r="H313" t="s">
        <v>256</v>
      </c>
      <c r="I313" t="s">
        <v>255</v>
      </c>
    </row>
    <row r="314" spans="1:9" hidden="1" x14ac:dyDescent="0.25">
      <c r="A314" s="1">
        <v>44946</v>
      </c>
      <c r="B314" t="s">
        <v>271</v>
      </c>
      <c r="C314" t="s">
        <v>51</v>
      </c>
      <c r="D314" t="s">
        <v>72</v>
      </c>
      <c r="E314" t="s">
        <v>141</v>
      </c>
      <c r="F314" t="s">
        <v>251</v>
      </c>
      <c r="G314" s="31">
        <v>0</v>
      </c>
      <c r="H314" t="s">
        <v>256</v>
      </c>
      <c r="I314" t="s">
        <v>255</v>
      </c>
    </row>
    <row r="315" spans="1:9" hidden="1" x14ac:dyDescent="0.25">
      <c r="A315" s="1">
        <v>44946</v>
      </c>
      <c r="B315" t="s">
        <v>271</v>
      </c>
      <c r="C315" t="s">
        <v>51</v>
      </c>
      <c r="D315" t="s">
        <v>72</v>
      </c>
      <c r="E315" t="s">
        <v>142</v>
      </c>
      <c r="F315" t="s">
        <v>251</v>
      </c>
      <c r="G315" s="31">
        <v>0</v>
      </c>
      <c r="H315" t="s">
        <v>256</v>
      </c>
      <c r="I315" t="s">
        <v>255</v>
      </c>
    </row>
    <row r="316" spans="1:9" hidden="1" x14ac:dyDescent="0.25">
      <c r="A316" s="1">
        <v>44946</v>
      </c>
      <c r="B316" t="s">
        <v>271</v>
      </c>
      <c r="C316" t="s">
        <v>51</v>
      </c>
      <c r="D316" t="s">
        <v>72</v>
      </c>
      <c r="E316" t="s">
        <v>143</v>
      </c>
      <c r="F316" t="s">
        <v>251</v>
      </c>
      <c r="G316" s="31">
        <v>4.3680144953645899</v>
      </c>
      <c r="H316" t="s">
        <v>256</v>
      </c>
      <c r="I316" t="s">
        <v>255</v>
      </c>
    </row>
    <row r="317" spans="1:9" hidden="1" x14ac:dyDescent="0.25">
      <c r="A317" s="1">
        <v>44946</v>
      </c>
      <c r="B317" t="s">
        <v>271</v>
      </c>
      <c r="C317" t="s">
        <v>51</v>
      </c>
      <c r="D317" t="s">
        <v>72</v>
      </c>
      <c r="E317" t="s">
        <v>144</v>
      </c>
      <c r="F317" t="s">
        <v>251</v>
      </c>
      <c r="G317" s="31">
        <v>0.27650599714055046</v>
      </c>
      <c r="H317" t="s">
        <v>256</v>
      </c>
      <c r="I317" t="s">
        <v>255</v>
      </c>
    </row>
    <row r="318" spans="1:9" hidden="1" x14ac:dyDescent="0.25">
      <c r="A318" s="1">
        <v>44946</v>
      </c>
      <c r="B318" t="s">
        <v>271</v>
      </c>
      <c r="C318" t="s">
        <v>51</v>
      </c>
      <c r="D318" t="s">
        <v>72</v>
      </c>
      <c r="E318" t="s">
        <v>145</v>
      </c>
      <c r="F318" t="s">
        <v>251</v>
      </c>
      <c r="G318" s="31">
        <v>7.2349511051710017E-2</v>
      </c>
      <c r="H318" t="s">
        <v>256</v>
      </c>
      <c r="I318" t="s">
        <v>255</v>
      </c>
    </row>
    <row r="319" spans="1:9" hidden="1" x14ac:dyDescent="0.25">
      <c r="A319" s="1">
        <v>44946</v>
      </c>
      <c r="B319" t="s">
        <v>271</v>
      </c>
      <c r="C319" t="s">
        <v>51</v>
      </c>
      <c r="D319" t="s">
        <v>72</v>
      </c>
      <c r="E319" t="s">
        <v>146</v>
      </c>
      <c r="F319" t="s">
        <v>251</v>
      </c>
      <c r="G319" s="31">
        <v>0</v>
      </c>
      <c r="H319" t="s">
        <v>256</v>
      </c>
      <c r="I319" t="s">
        <v>255</v>
      </c>
    </row>
    <row r="320" spans="1:9" hidden="1" x14ac:dyDescent="0.25">
      <c r="A320" s="1">
        <v>44946</v>
      </c>
      <c r="B320" t="s">
        <v>271</v>
      </c>
      <c r="C320" t="s">
        <v>51</v>
      </c>
      <c r="D320" t="s">
        <v>72</v>
      </c>
      <c r="E320" t="s">
        <v>147</v>
      </c>
      <c r="F320" t="s">
        <v>251</v>
      </c>
      <c r="G320" s="31">
        <v>2.2245520558937368</v>
      </c>
      <c r="H320" t="s">
        <v>256</v>
      </c>
      <c r="I320" t="s">
        <v>255</v>
      </c>
    </row>
    <row r="321" spans="1:9" hidden="1" x14ac:dyDescent="0.25">
      <c r="A321" s="1">
        <v>44946</v>
      </c>
      <c r="B321" t="s">
        <v>271</v>
      </c>
      <c r="C321" t="s">
        <v>51</v>
      </c>
      <c r="D321" t="s">
        <v>72</v>
      </c>
      <c r="E321" t="s">
        <v>148</v>
      </c>
      <c r="F321" t="s">
        <v>251</v>
      </c>
      <c r="G321" s="31">
        <v>42.574250156015395</v>
      </c>
      <c r="H321" t="s">
        <v>256</v>
      </c>
      <c r="I321" t="s">
        <v>255</v>
      </c>
    </row>
    <row r="322" spans="1:9" hidden="1" x14ac:dyDescent="0.25">
      <c r="A322" s="1">
        <v>44946</v>
      </c>
      <c r="B322" t="s">
        <v>271</v>
      </c>
      <c r="C322" t="s">
        <v>51</v>
      </c>
      <c r="D322" t="s">
        <v>72</v>
      </c>
      <c r="E322" t="s">
        <v>148</v>
      </c>
      <c r="F322" t="s">
        <v>252</v>
      </c>
      <c r="G322" s="31">
        <v>42.574250156015395</v>
      </c>
      <c r="H322" t="s">
        <v>256</v>
      </c>
      <c r="I322" t="s">
        <v>255</v>
      </c>
    </row>
    <row r="323" spans="1:9" hidden="1" x14ac:dyDescent="0.25">
      <c r="A323" s="1">
        <v>44946</v>
      </c>
      <c r="B323" t="s">
        <v>271</v>
      </c>
      <c r="C323" t="s">
        <v>51</v>
      </c>
      <c r="D323" t="s">
        <v>72</v>
      </c>
      <c r="E323" t="s">
        <v>149</v>
      </c>
      <c r="F323" t="s">
        <v>251</v>
      </c>
      <c r="G323" s="31">
        <v>6.7250357159837941</v>
      </c>
      <c r="H323" t="s">
        <v>256</v>
      </c>
      <c r="I323" t="s">
        <v>255</v>
      </c>
    </row>
    <row r="324" spans="1:9" hidden="1" x14ac:dyDescent="0.25">
      <c r="A324" s="1">
        <v>44946</v>
      </c>
      <c r="B324" t="s">
        <v>271</v>
      </c>
      <c r="C324" t="s">
        <v>51</v>
      </c>
      <c r="D324" t="s">
        <v>72</v>
      </c>
      <c r="E324" t="s">
        <v>150</v>
      </c>
      <c r="F324" t="s">
        <v>251</v>
      </c>
      <c r="G324" s="31">
        <v>0</v>
      </c>
      <c r="H324" t="s">
        <v>256</v>
      </c>
      <c r="I324" t="s">
        <v>255</v>
      </c>
    </row>
    <row r="325" spans="1:9" hidden="1" x14ac:dyDescent="0.25">
      <c r="A325" s="1">
        <v>44946</v>
      </c>
      <c r="B325" t="s">
        <v>271</v>
      </c>
      <c r="C325" t="s">
        <v>51</v>
      </c>
      <c r="D325" t="s">
        <v>72</v>
      </c>
      <c r="E325" t="s">
        <v>150</v>
      </c>
      <c r="F325" t="s">
        <v>252</v>
      </c>
      <c r="G325" s="31">
        <v>0</v>
      </c>
      <c r="H325" t="s">
        <v>256</v>
      </c>
      <c r="I325" t="s">
        <v>255</v>
      </c>
    </row>
    <row r="326" spans="1:9" hidden="1" x14ac:dyDescent="0.25">
      <c r="A326" s="1">
        <v>44946</v>
      </c>
      <c r="B326" t="s">
        <v>271</v>
      </c>
      <c r="C326" t="s">
        <v>51</v>
      </c>
      <c r="D326" t="s">
        <v>72</v>
      </c>
      <c r="E326" t="s">
        <v>151</v>
      </c>
      <c r="F326" t="s">
        <v>251</v>
      </c>
      <c r="G326" s="31">
        <v>2.7515440523607064</v>
      </c>
      <c r="H326" t="s">
        <v>256</v>
      </c>
      <c r="I326" t="s">
        <v>255</v>
      </c>
    </row>
    <row r="327" spans="1:9" hidden="1" x14ac:dyDescent="0.25">
      <c r="A327" s="1">
        <v>44946</v>
      </c>
      <c r="B327" t="s">
        <v>271</v>
      </c>
      <c r="C327" t="s">
        <v>51</v>
      </c>
      <c r="D327" t="s">
        <v>72</v>
      </c>
      <c r="E327" t="s">
        <v>155</v>
      </c>
      <c r="F327" t="s">
        <v>251</v>
      </c>
      <c r="G327" s="31">
        <v>0</v>
      </c>
      <c r="H327" t="s">
        <v>256</v>
      </c>
      <c r="I327" t="s">
        <v>255</v>
      </c>
    </row>
    <row r="328" spans="1:9" hidden="1" x14ac:dyDescent="0.25">
      <c r="A328" s="1">
        <v>44946</v>
      </c>
      <c r="B328" t="s">
        <v>271</v>
      </c>
      <c r="C328" t="s">
        <v>51</v>
      </c>
      <c r="D328" t="s">
        <v>72</v>
      </c>
      <c r="E328" t="s">
        <v>153</v>
      </c>
      <c r="F328" t="s">
        <v>251</v>
      </c>
      <c r="G328" s="31">
        <v>0.14811482818375352</v>
      </c>
      <c r="H328" t="s">
        <v>256</v>
      </c>
      <c r="I328" t="s">
        <v>255</v>
      </c>
    </row>
    <row r="329" spans="1:9" hidden="1" x14ac:dyDescent="0.25">
      <c r="A329" s="1">
        <v>44946</v>
      </c>
      <c r="B329" t="s">
        <v>271</v>
      </c>
      <c r="C329" t="s">
        <v>51</v>
      </c>
      <c r="D329" t="s">
        <v>72</v>
      </c>
      <c r="E329" t="s">
        <v>152</v>
      </c>
      <c r="F329" t="s">
        <v>251</v>
      </c>
      <c r="G329" s="31">
        <v>0</v>
      </c>
      <c r="H329" t="s">
        <v>256</v>
      </c>
      <c r="I329" t="s">
        <v>255</v>
      </c>
    </row>
    <row r="330" spans="1:9" hidden="1" x14ac:dyDescent="0.25">
      <c r="A330" s="1">
        <v>44946</v>
      </c>
      <c r="B330" t="s">
        <v>271</v>
      </c>
      <c r="C330" t="s">
        <v>51</v>
      </c>
      <c r="D330" t="s">
        <v>72</v>
      </c>
      <c r="E330" t="s">
        <v>154</v>
      </c>
      <c r="F330" t="s">
        <v>251</v>
      </c>
      <c r="G330" s="31">
        <v>0</v>
      </c>
      <c r="H330" t="s">
        <v>256</v>
      </c>
      <c r="I330" t="s">
        <v>255</v>
      </c>
    </row>
    <row r="331" spans="1:9" hidden="1" x14ac:dyDescent="0.25">
      <c r="A331" s="1">
        <v>44946</v>
      </c>
      <c r="B331" t="s">
        <v>271</v>
      </c>
      <c r="C331" t="s">
        <v>51</v>
      </c>
      <c r="D331" t="s">
        <v>72</v>
      </c>
      <c r="E331" t="s">
        <v>157</v>
      </c>
      <c r="F331" t="s">
        <v>251</v>
      </c>
      <c r="G331" s="31">
        <v>0</v>
      </c>
      <c r="H331" t="s">
        <v>256</v>
      </c>
      <c r="I331" t="s">
        <v>255</v>
      </c>
    </row>
    <row r="332" spans="1:9" hidden="1" x14ac:dyDescent="0.25">
      <c r="A332" s="1">
        <v>44946</v>
      </c>
      <c r="B332" t="s">
        <v>271</v>
      </c>
      <c r="C332" t="s">
        <v>51</v>
      </c>
      <c r="D332" t="s">
        <v>72</v>
      </c>
      <c r="E332" t="s">
        <v>156</v>
      </c>
      <c r="F332" t="s">
        <v>251</v>
      </c>
      <c r="G332" s="31">
        <v>0</v>
      </c>
      <c r="H332" t="s">
        <v>256</v>
      </c>
      <c r="I332" t="s">
        <v>255</v>
      </c>
    </row>
    <row r="333" spans="1:9" hidden="1" x14ac:dyDescent="0.25">
      <c r="A333" s="1">
        <v>44946</v>
      </c>
      <c r="B333" t="s">
        <v>271</v>
      </c>
      <c r="C333" t="s">
        <v>51</v>
      </c>
      <c r="D333" t="s">
        <v>72</v>
      </c>
      <c r="E333" t="s">
        <v>159</v>
      </c>
      <c r="F333" t="s">
        <v>251</v>
      </c>
      <c r="G333" s="31">
        <v>0</v>
      </c>
      <c r="H333" t="s">
        <v>256</v>
      </c>
      <c r="I333" t="s">
        <v>255</v>
      </c>
    </row>
    <row r="334" spans="1:9" hidden="1" x14ac:dyDescent="0.25">
      <c r="A334" s="1">
        <v>44946</v>
      </c>
      <c r="B334" t="s">
        <v>271</v>
      </c>
      <c r="C334" t="s">
        <v>51</v>
      </c>
      <c r="D334" t="s">
        <v>72</v>
      </c>
      <c r="E334" t="s">
        <v>163</v>
      </c>
      <c r="F334" t="s">
        <v>251</v>
      </c>
      <c r="G334" s="31">
        <v>0</v>
      </c>
      <c r="H334" t="s">
        <v>256</v>
      </c>
      <c r="I334" t="s">
        <v>255</v>
      </c>
    </row>
    <row r="335" spans="1:9" hidden="1" x14ac:dyDescent="0.25">
      <c r="A335" s="1">
        <v>44946</v>
      </c>
      <c r="B335" t="s">
        <v>271</v>
      </c>
      <c r="C335" t="s">
        <v>51</v>
      </c>
      <c r="D335" t="s">
        <v>72</v>
      </c>
      <c r="E335" t="s">
        <v>161</v>
      </c>
      <c r="F335" t="s">
        <v>251</v>
      </c>
      <c r="G335" s="31">
        <v>0</v>
      </c>
      <c r="H335" t="s">
        <v>256</v>
      </c>
      <c r="I335" t="s">
        <v>255</v>
      </c>
    </row>
    <row r="336" spans="1:9" hidden="1" x14ac:dyDescent="0.25">
      <c r="A336" s="1">
        <v>44946</v>
      </c>
      <c r="B336" t="s">
        <v>271</v>
      </c>
      <c r="C336" t="s">
        <v>51</v>
      </c>
      <c r="D336" t="s">
        <v>72</v>
      </c>
      <c r="E336" t="s">
        <v>158</v>
      </c>
      <c r="F336" t="s">
        <v>251</v>
      </c>
      <c r="G336" s="31">
        <v>0</v>
      </c>
      <c r="H336" t="s">
        <v>256</v>
      </c>
      <c r="I336" t="s">
        <v>255</v>
      </c>
    </row>
    <row r="337" spans="1:9" hidden="1" x14ac:dyDescent="0.25">
      <c r="A337" s="1">
        <v>44946</v>
      </c>
      <c r="B337" t="s">
        <v>271</v>
      </c>
      <c r="C337" t="s">
        <v>51</v>
      </c>
      <c r="D337" t="s">
        <v>72</v>
      </c>
      <c r="E337" t="s">
        <v>160</v>
      </c>
      <c r="F337" t="s">
        <v>251</v>
      </c>
      <c r="G337" s="31">
        <v>0</v>
      </c>
      <c r="H337" t="s">
        <v>256</v>
      </c>
      <c r="I337" t="s">
        <v>255</v>
      </c>
    </row>
    <row r="338" spans="1:9" hidden="1" x14ac:dyDescent="0.25">
      <c r="A338" s="1">
        <v>44946</v>
      </c>
      <c r="B338" t="s">
        <v>271</v>
      </c>
      <c r="C338" t="s">
        <v>51</v>
      </c>
      <c r="D338" t="s">
        <v>72</v>
      </c>
      <c r="E338" t="s">
        <v>166</v>
      </c>
      <c r="F338" t="s">
        <v>251</v>
      </c>
      <c r="G338" s="31">
        <v>0</v>
      </c>
      <c r="H338" t="s">
        <v>256</v>
      </c>
      <c r="I338" t="s">
        <v>255</v>
      </c>
    </row>
    <row r="339" spans="1:9" hidden="1" x14ac:dyDescent="0.25">
      <c r="A339" s="1">
        <v>44946</v>
      </c>
      <c r="B339" t="s">
        <v>271</v>
      </c>
      <c r="C339" t="s">
        <v>51</v>
      </c>
      <c r="D339" t="s">
        <v>72</v>
      </c>
      <c r="E339" t="s">
        <v>164</v>
      </c>
      <c r="F339" t="s">
        <v>251</v>
      </c>
      <c r="G339" s="31">
        <v>0</v>
      </c>
      <c r="H339" t="s">
        <v>256</v>
      </c>
      <c r="I339" t="s">
        <v>255</v>
      </c>
    </row>
    <row r="340" spans="1:9" hidden="1" x14ac:dyDescent="0.25">
      <c r="A340" s="1">
        <v>44946</v>
      </c>
      <c r="B340" t="s">
        <v>271</v>
      </c>
      <c r="C340" t="s">
        <v>51</v>
      </c>
      <c r="D340" t="s">
        <v>72</v>
      </c>
      <c r="E340" t="s">
        <v>162</v>
      </c>
      <c r="F340" t="s">
        <v>251</v>
      </c>
      <c r="G340" s="31">
        <v>0</v>
      </c>
      <c r="H340" t="s">
        <v>256</v>
      </c>
      <c r="I340" t="s">
        <v>255</v>
      </c>
    </row>
    <row r="341" spans="1:9" hidden="1" x14ac:dyDescent="0.25">
      <c r="A341" s="1">
        <v>44946</v>
      </c>
      <c r="B341" t="s">
        <v>271</v>
      </c>
      <c r="C341" t="s">
        <v>51</v>
      </c>
      <c r="D341" t="s">
        <v>72</v>
      </c>
      <c r="E341" t="s">
        <v>165</v>
      </c>
      <c r="F341" t="s">
        <v>251</v>
      </c>
      <c r="G341" s="31">
        <v>0</v>
      </c>
      <c r="H341" t="s">
        <v>256</v>
      </c>
      <c r="I341" t="s">
        <v>255</v>
      </c>
    </row>
    <row r="342" spans="1:9" hidden="1" x14ac:dyDescent="0.25">
      <c r="A342" s="1">
        <v>44946</v>
      </c>
      <c r="B342" t="s">
        <v>271</v>
      </c>
      <c r="C342" t="s">
        <v>51</v>
      </c>
      <c r="D342" t="s">
        <v>72</v>
      </c>
      <c r="E342" t="s">
        <v>167</v>
      </c>
      <c r="F342" t="s">
        <v>251</v>
      </c>
      <c r="G342" s="31">
        <v>0</v>
      </c>
      <c r="H342" t="s">
        <v>256</v>
      </c>
      <c r="I342" t="s">
        <v>255</v>
      </c>
    </row>
    <row r="343" spans="1:9" hidden="1" x14ac:dyDescent="0.25">
      <c r="A343" s="1">
        <v>44946</v>
      </c>
      <c r="B343" t="s">
        <v>271</v>
      </c>
      <c r="C343" t="s">
        <v>51</v>
      </c>
      <c r="D343" t="s">
        <v>72</v>
      </c>
      <c r="E343" t="s">
        <v>1</v>
      </c>
      <c r="F343" t="s">
        <v>251</v>
      </c>
      <c r="G343" s="31">
        <v>0</v>
      </c>
      <c r="H343" t="s">
        <v>256</v>
      </c>
      <c r="I343" t="s">
        <v>255</v>
      </c>
    </row>
    <row r="344" spans="1:9" hidden="1" x14ac:dyDescent="0.25">
      <c r="A344" s="1">
        <v>44946</v>
      </c>
      <c r="B344" t="s">
        <v>272</v>
      </c>
      <c r="C344" t="s">
        <v>57</v>
      </c>
      <c r="D344" t="s">
        <v>75</v>
      </c>
      <c r="E344" t="s">
        <v>132</v>
      </c>
      <c r="F344" t="s">
        <v>251</v>
      </c>
      <c r="G344" s="31">
        <v>0</v>
      </c>
      <c r="H344" t="s">
        <v>256</v>
      </c>
      <c r="I344" t="s">
        <v>255</v>
      </c>
    </row>
    <row r="345" spans="1:9" hidden="1" x14ac:dyDescent="0.25">
      <c r="A345" s="1">
        <v>44946</v>
      </c>
      <c r="B345" t="s">
        <v>272</v>
      </c>
      <c r="C345" t="s">
        <v>57</v>
      </c>
      <c r="D345" t="s">
        <v>75</v>
      </c>
      <c r="E345" t="s">
        <v>133</v>
      </c>
      <c r="F345" t="s">
        <v>251</v>
      </c>
      <c r="G345" s="31">
        <v>0</v>
      </c>
      <c r="H345" t="s">
        <v>256</v>
      </c>
      <c r="I345" t="s">
        <v>255</v>
      </c>
    </row>
    <row r="346" spans="1:9" hidden="1" x14ac:dyDescent="0.25">
      <c r="A346" s="1">
        <v>44946</v>
      </c>
      <c r="B346" t="s">
        <v>272</v>
      </c>
      <c r="C346" t="s">
        <v>57</v>
      </c>
      <c r="D346" t="s">
        <v>75</v>
      </c>
      <c r="E346" t="s">
        <v>134</v>
      </c>
      <c r="F346" t="s">
        <v>251</v>
      </c>
      <c r="G346" s="31">
        <v>0</v>
      </c>
      <c r="H346" t="s">
        <v>256</v>
      </c>
      <c r="I346" t="s">
        <v>255</v>
      </c>
    </row>
    <row r="347" spans="1:9" hidden="1" x14ac:dyDescent="0.25">
      <c r="A347" s="1">
        <v>44946</v>
      </c>
      <c r="B347" t="s">
        <v>272</v>
      </c>
      <c r="C347" t="s">
        <v>57</v>
      </c>
      <c r="D347" t="s">
        <v>75</v>
      </c>
      <c r="E347" t="s">
        <v>135</v>
      </c>
      <c r="F347" t="s">
        <v>251</v>
      </c>
      <c r="G347" s="31">
        <v>0</v>
      </c>
      <c r="H347" t="s">
        <v>256</v>
      </c>
      <c r="I347" t="s">
        <v>255</v>
      </c>
    </row>
    <row r="348" spans="1:9" hidden="1" x14ac:dyDescent="0.25">
      <c r="A348" s="1">
        <v>44946</v>
      </c>
      <c r="B348" t="s">
        <v>272</v>
      </c>
      <c r="C348" t="s">
        <v>57</v>
      </c>
      <c r="D348" t="s">
        <v>75</v>
      </c>
      <c r="E348" t="s">
        <v>137</v>
      </c>
      <c r="F348" t="s">
        <v>251</v>
      </c>
      <c r="G348" s="31">
        <v>7.1612015982261499E-4</v>
      </c>
      <c r="H348" t="s">
        <v>256</v>
      </c>
      <c r="I348" t="s">
        <v>255</v>
      </c>
    </row>
    <row r="349" spans="1:9" hidden="1" x14ac:dyDescent="0.25">
      <c r="A349" s="1">
        <v>44946</v>
      </c>
      <c r="B349" t="s">
        <v>272</v>
      </c>
      <c r="C349" t="s">
        <v>57</v>
      </c>
      <c r="D349" t="s">
        <v>75</v>
      </c>
      <c r="E349" t="s">
        <v>138</v>
      </c>
      <c r="F349" t="s">
        <v>251</v>
      </c>
      <c r="G349" s="31">
        <v>0</v>
      </c>
      <c r="H349" t="s">
        <v>256</v>
      </c>
      <c r="I349" t="s">
        <v>255</v>
      </c>
    </row>
    <row r="350" spans="1:9" hidden="1" x14ac:dyDescent="0.25">
      <c r="A350" s="1">
        <v>44946</v>
      </c>
      <c r="B350" t="s">
        <v>272</v>
      </c>
      <c r="C350" t="s">
        <v>57</v>
      </c>
      <c r="D350" t="s">
        <v>75</v>
      </c>
      <c r="E350" t="s">
        <v>139</v>
      </c>
      <c r="F350" t="s">
        <v>251</v>
      </c>
      <c r="G350" s="31">
        <v>7.7702622728207348E-3</v>
      </c>
      <c r="H350" t="s">
        <v>256</v>
      </c>
      <c r="I350" t="s">
        <v>255</v>
      </c>
    </row>
    <row r="351" spans="1:9" hidden="1" x14ac:dyDescent="0.25">
      <c r="A351" s="1">
        <v>44946</v>
      </c>
      <c r="B351" t="s">
        <v>272</v>
      </c>
      <c r="C351" t="s">
        <v>57</v>
      </c>
      <c r="D351" t="s">
        <v>75</v>
      </c>
      <c r="E351" t="s">
        <v>140</v>
      </c>
      <c r="F351" t="s">
        <v>251</v>
      </c>
      <c r="G351" s="31">
        <v>0</v>
      </c>
      <c r="H351" t="s">
        <v>256</v>
      </c>
      <c r="I351" t="s">
        <v>255</v>
      </c>
    </row>
    <row r="352" spans="1:9" hidden="1" x14ac:dyDescent="0.25">
      <c r="A352" s="1">
        <v>44946</v>
      </c>
      <c r="B352" t="s">
        <v>272</v>
      </c>
      <c r="C352" t="s">
        <v>57</v>
      </c>
      <c r="D352" t="s">
        <v>75</v>
      </c>
      <c r="E352" t="s">
        <v>141</v>
      </c>
      <c r="F352" t="s">
        <v>251</v>
      </c>
      <c r="G352" s="31">
        <v>6.2935379031108353E-4</v>
      </c>
      <c r="H352" t="s">
        <v>256</v>
      </c>
      <c r="I352" t="s">
        <v>255</v>
      </c>
    </row>
    <row r="353" spans="1:9" hidden="1" x14ac:dyDescent="0.25">
      <c r="A353" s="1">
        <v>44946</v>
      </c>
      <c r="B353" t="s">
        <v>272</v>
      </c>
      <c r="C353" t="s">
        <v>57</v>
      </c>
      <c r="D353" t="s">
        <v>75</v>
      </c>
      <c r="E353" t="s">
        <v>142</v>
      </c>
      <c r="F353" t="s">
        <v>251</v>
      </c>
      <c r="G353" s="31">
        <v>0</v>
      </c>
      <c r="H353" t="s">
        <v>256</v>
      </c>
      <c r="I353" t="s">
        <v>255</v>
      </c>
    </row>
    <row r="354" spans="1:9" hidden="1" x14ac:dyDescent="0.25">
      <c r="A354" s="1">
        <v>44946</v>
      </c>
      <c r="B354" t="s">
        <v>272</v>
      </c>
      <c r="C354" t="s">
        <v>57</v>
      </c>
      <c r="D354" t="s">
        <v>75</v>
      </c>
      <c r="E354" t="s">
        <v>143</v>
      </c>
      <c r="F354" t="s">
        <v>251</v>
      </c>
      <c r="G354" s="31">
        <v>5.2534481937013489E-2</v>
      </c>
      <c r="H354" t="s">
        <v>256</v>
      </c>
      <c r="I354" t="s">
        <v>255</v>
      </c>
    </row>
    <row r="355" spans="1:9" hidden="1" x14ac:dyDescent="0.25">
      <c r="A355" s="1">
        <v>44946</v>
      </c>
      <c r="B355" t="s">
        <v>272</v>
      </c>
      <c r="C355" t="s">
        <v>57</v>
      </c>
      <c r="D355" t="s">
        <v>75</v>
      </c>
      <c r="E355" t="s">
        <v>144</v>
      </c>
      <c r="F355" t="s">
        <v>251</v>
      </c>
      <c r="G355" s="31">
        <v>8.6980991617205709E-4</v>
      </c>
      <c r="H355" t="s">
        <v>256</v>
      </c>
      <c r="I355" t="s">
        <v>255</v>
      </c>
    </row>
    <row r="356" spans="1:9" hidden="1" x14ac:dyDescent="0.25">
      <c r="A356" s="1">
        <v>44946</v>
      </c>
      <c r="B356" t="s">
        <v>272</v>
      </c>
      <c r="C356" t="s">
        <v>57</v>
      </c>
      <c r="D356" t="s">
        <v>75</v>
      </c>
      <c r="E356" t="s">
        <v>145</v>
      </c>
      <c r="F356" t="s">
        <v>251</v>
      </c>
      <c r="G356" s="31">
        <v>1.1280936636551566E-3</v>
      </c>
      <c r="H356" t="s">
        <v>256</v>
      </c>
      <c r="I356" t="s">
        <v>255</v>
      </c>
    </row>
    <row r="357" spans="1:9" hidden="1" x14ac:dyDescent="0.25">
      <c r="A357" s="1">
        <v>44946</v>
      </c>
      <c r="B357" t="s">
        <v>272</v>
      </c>
      <c r="C357" t="s">
        <v>57</v>
      </c>
      <c r="D357" t="s">
        <v>75</v>
      </c>
      <c r="E357" t="s">
        <v>146</v>
      </c>
      <c r="F357" t="s">
        <v>251</v>
      </c>
      <c r="G357" s="31">
        <v>0</v>
      </c>
      <c r="H357" t="s">
        <v>256</v>
      </c>
      <c r="I357" t="s">
        <v>255</v>
      </c>
    </row>
    <row r="358" spans="1:9" hidden="1" x14ac:dyDescent="0.25">
      <c r="A358" s="1">
        <v>44946</v>
      </c>
      <c r="B358" t="s">
        <v>272</v>
      </c>
      <c r="C358" t="s">
        <v>57</v>
      </c>
      <c r="D358" t="s">
        <v>75</v>
      </c>
      <c r="E358" t="s">
        <v>147</v>
      </c>
      <c r="F358" t="s">
        <v>251</v>
      </c>
      <c r="G358" s="31">
        <v>0</v>
      </c>
      <c r="H358" t="s">
        <v>256</v>
      </c>
      <c r="I358" t="s">
        <v>255</v>
      </c>
    </row>
    <row r="359" spans="1:9" hidden="1" x14ac:dyDescent="0.25">
      <c r="A359" s="1">
        <v>44946</v>
      </c>
      <c r="B359" t="s">
        <v>272</v>
      </c>
      <c r="C359" t="s">
        <v>57</v>
      </c>
      <c r="D359" t="s">
        <v>75</v>
      </c>
      <c r="E359" t="s">
        <v>148</v>
      </c>
      <c r="F359" t="s">
        <v>251</v>
      </c>
      <c r="G359" s="31">
        <v>0</v>
      </c>
      <c r="H359" t="s">
        <v>256</v>
      </c>
      <c r="I359" t="s">
        <v>255</v>
      </c>
    </row>
    <row r="360" spans="1:9" hidden="1" x14ac:dyDescent="0.25">
      <c r="A360" s="1">
        <v>44946</v>
      </c>
      <c r="B360" t="s">
        <v>272</v>
      </c>
      <c r="C360" t="s">
        <v>57</v>
      </c>
      <c r="D360" t="s">
        <v>75</v>
      </c>
      <c r="E360" t="s">
        <v>148</v>
      </c>
      <c r="F360" t="s">
        <v>252</v>
      </c>
      <c r="G360" s="31">
        <v>0</v>
      </c>
      <c r="H360" t="s">
        <v>256</v>
      </c>
      <c r="I360" t="s">
        <v>255</v>
      </c>
    </row>
    <row r="361" spans="1:9" hidden="1" x14ac:dyDescent="0.25">
      <c r="A361" s="1">
        <v>44946</v>
      </c>
      <c r="B361" t="s">
        <v>272</v>
      </c>
      <c r="C361" t="s">
        <v>57</v>
      </c>
      <c r="D361" t="s">
        <v>75</v>
      </c>
      <c r="E361" t="s">
        <v>149</v>
      </c>
      <c r="F361" t="s">
        <v>251</v>
      </c>
      <c r="G361" s="31">
        <v>0.10243292320147926</v>
      </c>
      <c r="H361" t="s">
        <v>256</v>
      </c>
      <c r="I361" t="s">
        <v>255</v>
      </c>
    </row>
    <row r="362" spans="1:9" hidden="1" x14ac:dyDescent="0.25">
      <c r="A362" s="1">
        <v>44946</v>
      </c>
      <c r="B362" t="s">
        <v>272</v>
      </c>
      <c r="C362" t="s">
        <v>57</v>
      </c>
      <c r="D362" t="s">
        <v>75</v>
      </c>
      <c r="E362" t="s">
        <v>150</v>
      </c>
      <c r="F362" t="s">
        <v>251</v>
      </c>
      <c r="G362" s="31">
        <v>0.62092198837709045</v>
      </c>
      <c r="H362" t="s">
        <v>256</v>
      </c>
      <c r="I362" t="s">
        <v>255</v>
      </c>
    </row>
    <row r="363" spans="1:9" hidden="1" x14ac:dyDescent="0.25">
      <c r="A363" s="1">
        <v>44946</v>
      </c>
      <c r="B363" t="s">
        <v>272</v>
      </c>
      <c r="C363" t="s">
        <v>57</v>
      </c>
      <c r="D363" t="s">
        <v>75</v>
      </c>
      <c r="E363" t="s">
        <v>150</v>
      </c>
      <c r="F363" t="s">
        <v>252</v>
      </c>
      <c r="G363" s="31">
        <v>0.62092198837709045</v>
      </c>
      <c r="H363" t="s">
        <v>256</v>
      </c>
      <c r="I363" t="s">
        <v>255</v>
      </c>
    </row>
    <row r="364" spans="1:9" hidden="1" x14ac:dyDescent="0.25">
      <c r="A364" s="1">
        <v>44946</v>
      </c>
      <c r="B364" t="s">
        <v>272</v>
      </c>
      <c r="C364" t="s">
        <v>57</v>
      </c>
      <c r="D364" t="s">
        <v>75</v>
      </c>
      <c r="E364" t="s">
        <v>151</v>
      </c>
      <c r="F364" t="s">
        <v>251</v>
      </c>
      <c r="G364" s="31">
        <v>2.3331137370288014E-2</v>
      </c>
      <c r="H364" t="s">
        <v>256</v>
      </c>
      <c r="I364" t="s">
        <v>255</v>
      </c>
    </row>
    <row r="365" spans="1:9" hidden="1" x14ac:dyDescent="0.25">
      <c r="A365" s="1">
        <v>44946</v>
      </c>
      <c r="B365" t="s">
        <v>272</v>
      </c>
      <c r="C365" t="s">
        <v>57</v>
      </c>
      <c r="D365" t="s">
        <v>75</v>
      </c>
      <c r="E365" t="s">
        <v>155</v>
      </c>
      <c r="F365" t="s">
        <v>251</v>
      </c>
      <c r="G365" s="31">
        <v>0</v>
      </c>
      <c r="H365" t="s">
        <v>256</v>
      </c>
      <c r="I365" t="s">
        <v>255</v>
      </c>
    </row>
    <row r="366" spans="1:9" hidden="1" x14ac:dyDescent="0.25">
      <c r="A366" s="1">
        <v>44946</v>
      </c>
      <c r="B366" t="s">
        <v>272</v>
      </c>
      <c r="C366" t="s">
        <v>57</v>
      </c>
      <c r="D366" t="s">
        <v>75</v>
      </c>
      <c r="E366" t="s">
        <v>153</v>
      </c>
      <c r="F366" t="s">
        <v>251</v>
      </c>
      <c r="G366" s="31">
        <v>5.1293108902651881E-2</v>
      </c>
      <c r="H366" t="s">
        <v>256</v>
      </c>
      <c r="I366" t="s">
        <v>255</v>
      </c>
    </row>
    <row r="367" spans="1:9" hidden="1" x14ac:dyDescent="0.25">
      <c r="A367" s="1">
        <v>44946</v>
      </c>
      <c r="B367" t="s">
        <v>272</v>
      </c>
      <c r="C367" t="s">
        <v>57</v>
      </c>
      <c r="D367" t="s">
        <v>75</v>
      </c>
      <c r="E367" t="s">
        <v>152</v>
      </c>
      <c r="F367" t="s">
        <v>251</v>
      </c>
      <c r="G367" s="31">
        <v>7.7504233169337718E-4</v>
      </c>
      <c r="H367" t="s">
        <v>256</v>
      </c>
      <c r="I367" t="s">
        <v>255</v>
      </c>
    </row>
    <row r="368" spans="1:9" hidden="1" x14ac:dyDescent="0.25">
      <c r="A368" s="1">
        <v>44946</v>
      </c>
      <c r="B368" t="s">
        <v>272</v>
      </c>
      <c r="C368" t="s">
        <v>57</v>
      </c>
      <c r="D368" t="s">
        <v>75</v>
      </c>
      <c r="E368" t="s">
        <v>154</v>
      </c>
      <c r="F368" t="s">
        <v>251</v>
      </c>
      <c r="G368" s="31">
        <v>1.0636079880855741E-3</v>
      </c>
      <c r="H368" t="s">
        <v>256</v>
      </c>
      <c r="I368" t="s">
        <v>255</v>
      </c>
    </row>
    <row r="369" spans="1:9" hidden="1" x14ac:dyDescent="0.25">
      <c r="A369" s="1">
        <v>44946</v>
      </c>
      <c r="B369" t="s">
        <v>272</v>
      </c>
      <c r="C369" t="s">
        <v>57</v>
      </c>
      <c r="D369" t="s">
        <v>75</v>
      </c>
      <c r="E369" t="s">
        <v>157</v>
      </c>
      <c r="F369" t="s">
        <v>251</v>
      </c>
      <c r="G369" s="31">
        <v>7.5103501141753808E-4</v>
      </c>
      <c r="H369" t="s">
        <v>256</v>
      </c>
      <c r="I369" t="s">
        <v>255</v>
      </c>
    </row>
    <row r="370" spans="1:9" hidden="1" x14ac:dyDescent="0.25">
      <c r="A370" s="1">
        <v>44946</v>
      </c>
      <c r="B370" t="s">
        <v>272</v>
      </c>
      <c r="C370" t="s">
        <v>57</v>
      </c>
      <c r="D370" t="s">
        <v>75</v>
      </c>
      <c r="E370" t="s">
        <v>156</v>
      </c>
      <c r="F370" t="s">
        <v>251</v>
      </c>
      <c r="G370" s="31">
        <v>0</v>
      </c>
      <c r="H370" t="s">
        <v>256</v>
      </c>
      <c r="I370" t="s">
        <v>255</v>
      </c>
    </row>
    <row r="371" spans="1:9" hidden="1" x14ac:dyDescent="0.25">
      <c r="A371" s="1">
        <v>44946</v>
      </c>
      <c r="B371" t="s">
        <v>272</v>
      </c>
      <c r="C371" t="s">
        <v>57</v>
      </c>
      <c r="D371" t="s">
        <v>75</v>
      </c>
      <c r="E371" t="s">
        <v>159</v>
      </c>
      <c r="F371" t="s">
        <v>251</v>
      </c>
      <c r="G371" s="31">
        <v>0</v>
      </c>
      <c r="H371" t="s">
        <v>256</v>
      </c>
      <c r="I371" t="s">
        <v>255</v>
      </c>
    </row>
    <row r="372" spans="1:9" hidden="1" x14ac:dyDescent="0.25">
      <c r="A372" s="1">
        <v>44946</v>
      </c>
      <c r="B372" t="s">
        <v>272</v>
      </c>
      <c r="C372" t="s">
        <v>57</v>
      </c>
      <c r="D372" t="s">
        <v>75</v>
      </c>
      <c r="E372" t="s">
        <v>163</v>
      </c>
      <c r="F372" t="s">
        <v>251</v>
      </c>
      <c r="G372" s="31">
        <v>0</v>
      </c>
      <c r="H372" t="s">
        <v>256</v>
      </c>
      <c r="I372" t="s">
        <v>255</v>
      </c>
    </row>
    <row r="373" spans="1:9" hidden="1" x14ac:dyDescent="0.25">
      <c r="A373" s="1">
        <v>44946</v>
      </c>
      <c r="B373" t="s">
        <v>272</v>
      </c>
      <c r="C373" t="s">
        <v>57</v>
      </c>
      <c r="D373" t="s">
        <v>75</v>
      </c>
      <c r="E373" t="s">
        <v>161</v>
      </c>
      <c r="F373" t="s">
        <v>251</v>
      </c>
      <c r="G373" s="31">
        <v>0</v>
      </c>
      <c r="H373" t="s">
        <v>256</v>
      </c>
      <c r="I373" t="s">
        <v>255</v>
      </c>
    </row>
    <row r="374" spans="1:9" hidden="1" x14ac:dyDescent="0.25">
      <c r="A374" s="1">
        <v>44946</v>
      </c>
      <c r="B374" t="s">
        <v>272</v>
      </c>
      <c r="C374" t="s">
        <v>57</v>
      </c>
      <c r="D374" t="s">
        <v>75</v>
      </c>
      <c r="E374" t="s">
        <v>158</v>
      </c>
      <c r="F374" t="s">
        <v>251</v>
      </c>
      <c r="G374" s="31">
        <v>1.5508149551908903E-3</v>
      </c>
      <c r="H374" t="s">
        <v>256</v>
      </c>
      <c r="I374" t="s">
        <v>255</v>
      </c>
    </row>
    <row r="375" spans="1:9" hidden="1" x14ac:dyDescent="0.25">
      <c r="A375" s="1">
        <v>44946</v>
      </c>
      <c r="B375" t="s">
        <v>272</v>
      </c>
      <c r="C375" t="s">
        <v>57</v>
      </c>
      <c r="D375" t="s">
        <v>75</v>
      </c>
      <c r="E375" t="s">
        <v>160</v>
      </c>
      <c r="F375" t="s">
        <v>251</v>
      </c>
      <c r="G375" s="31">
        <v>0</v>
      </c>
      <c r="H375" t="s">
        <v>256</v>
      </c>
      <c r="I375" t="s">
        <v>255</v>
      </c>
    </row>
    <row r="376" spans="1:9" hidden="1" x14ac:dyDescent="0.25">
      <c r="A376" s="1">
        <v>44946</v>
      </c>
      <c r="B376" t="s">
        <v>272</v>
      </c>
      <c r="C376" t="s">
        <v>57</v>
      </c>
      <c r="D376" t="s">
        <v>75</v>
      </c>
      <c r="E376" t="s">
        <v>166</v>
      </c>
      <c r="F376" t="s">
        <v>251</v>
      </c>
      <c r="G376" s="31">
        <v>1.6421226351571907E-3</v>
      </c>
      <c r="H376" t="s">
        <v>256</v>
      </c>
      <c r="I376" t="s">
        <v>255</v>
      </c>
    </row>
    <row r="377" spans="1:9" hidden="1" x14ac:dyDescent="0.25">
      <c r="A377" s="1">
        <v>44946</v>
      </c>
      <c r="B377" t="s">
        <v>272</v>
      </c>
      <c r="C377" t="s">
        <v>57</v>
      </c>
      <c r="D377" t="s">
        <v>75</v>
      </c>
      <c r="E377" t="s">
        <v>164</v>
      </c>
      <c r="F377" t="s">
        <v>251</v>
      </c>
      <c r="G377" s="31">
        <v>1.0269292089424083E-3</v>
      </c>
      <c r="H377" t="s">
        <v>256</v>
      </c>
      <c r="I377" t="s">
        <v>255</v>
      </c>
    </row>
    <row r="378" spans="1:9" hidden="1" x14ac:dyDescent="0.25">
      <c r="A378" s="1">
        <v>44946</v>
      </c>
      <c r="B378" t="s">
        <v>272</v>
      </c>
      <c r="C378" t="s">
        <v>57</v>
      </c>
      <c r="D378" t="s">
        <v>75</v>
      </c>
      <c r="E378" t="s">
        <v>162</v>
      </c>
      <c r="F378" t="s">
        <v>251</v>
      </c>
      <c r="G378" s="31">
        <v>3.9588870587714911E-4</v>
      </c>
      <c r="H378" t="s">
        <v>256</v>
      </c>
      <c r="I378" t="s">
        <v>255</v>
      </c>
    </row>
    <row r="379" spans="1:9" hidden="1" x14ac:dyDescent="0.25">
      <c r="A379" s="1">
        <v>44946</v>
      </c>
      <c r="B379" t="s">
        <v>272</v>
      </c>
      <c r="C379" t="s">
        <v>57</v>
      </c>
      <c r="D379" t="s">
        <v>75</v>
      </c>
      <c r="E379" t="s">
        <v>165</v>
      </c>
      <c r="F379" t="s">
        <v>251</v>
      </c>
      <c r="G379" s="31">
        <v>2.0626331700999848E-3</v>
      </c>
      <c r="H379" t="s">
        <v>256</v>
      </c>
      <c r="I379" t="s">
        <v>255</v>
      </c>
    </row>
    <row r="380" spans="1:9" hidden="1" x14ac:dyDescent="0.25">
      <c r="A380" s="1">
        <v>44946</v>
      </c>
      <c r="B380" t="s">
        <v>272</v>
      </c>
      <c r="C380" t="s">
        <v>57</v>
      </c>
      <c r="D380" t="s">
        <v>75</v>
      </c>
      <c r="E380" t="s">
        <v>167</v>
      </c>
      <c r="F380" t="s">
        <v>251</v>
      </c>
      <c r="G380" s="31">
        <v>0</v>
      </c>
      <c r="H380" t="s">
        <v>256</v>
      </c>
      <c r="I380" t="s">
        <v>255</v>
      </c>
    </row>
    <row r="381" spans="1:9" hidden="1" x14ac:dyDescent="0.25">
      <c r="A381" s="1">
        <v>44946</v>
      </c>
      <c r="B381" t="s">
        <v>272</v>
      </c>
      <c r="C381" t="s">
        <v>57</v>
      </c>
      <c r="D381" t="s">
        <v>75</v>
      </c>
      <c r="E381" t="s">
        <v>1</v>
      </c>
      <c r="F381" t="s">
        <v>251</v>
      </c>
      <c r="G381" s="31">
        <v>0</v>
      </c>
      <c r="H381" t="s">
        <v>256</v>
      </c>
      <c r="I381" t="s">
        <v>255</v>
      </c>
    </row>
    <row r="382" spans="1:9" hidden="1" x14ac:dyDescent="0.25">
      <c r="A382" s="1">
        <v>44946</v>
      </c>
      <c r="B382" t="s">
        <v>272</v>
      </c>
      <c r="C382" t="s">
        <v>51</v>
      </c>
      <c r="D382" t="s">
        <v>75</v>
      </c>
      <c r="E382" t="s">
        <v>132</v>
      </c>
      <c r="F382" t="s">
        <v>251</v>
      </c>
      <c r="G382" s="31">
        <v>0</v>
      </c>
      <c r="H382" t="s">
        <v>256</v>
      </c>
      <c r="I382" t="s">
        <v>255</v>
      </c>
    </row>
    <row r="383" spans="1:9" hidden="1" x14ac:dyDescent="0.25">
      <c r="A383" s="1">
        <v>44946</v>
      </c>
      <c r="B383" t="s">
        <v>272</v>
      </c>
      <c r="C383" t="s">
        <v>51</v>
      </c>
      <c r="D383" t="s">
        <v>75</v>
      </c>
      <c r="E383" t="s">
        <v>133</v>
      </c>
      <c r="F383" t="s">
        <v>251</v>
      </c>
      <c r="G383" s="31">
        <v>0</v>
      </c>
      <c r="H383" t="s">
        <v>256</v>
      </c>
      <c r="I383" t="s">
        <v>255</v>
      </c>
    </row>
    <row r="384" spans="1:9" hidden="1" x14ac:dyDescent="0.25">
      <c r="A384" s="1">
        <v>44946</v>
      </c>
      <c r="B384" t="s">
        <v>272</v>
      </c>
      <c r="C384" t="s">
        <v>51</v>
      </c>
      <c r="D384" t="s">
        <v>75</v>
      </c>
      <c r="E384" t="s">
        <v>134</v>
      </c>
      <c r="F384" t="s">
        <v>251</v>
      </c>
      <c r="G384" s="31">
        <v>0</v>
      </c>
      <c r="H384" t="s">
        <v>256</v>
      </c>
      <c r="I384" t="s">
        <v>255</v>
      </c>
    </row>
    <row r="385" spans="1:9" hidden="1" x14ac:dyDescent="0.25">
      <c r="A385" s="1">
        <v>44946</v>
      </c>
      <c r="B385" t="s">
        <v>272</v>
      </c>
      <c r="C385" t="s">
        <v>51</v>
      </c>
      <c r="D385" t="s">
        <v>75</v>
      </c>
      <c r="E385" t="s">
        <v>135</v>
      </c>
      <c r="F385" t="s">
        <v>251</v>
      </c>
      <c r="G385" s="31">
        <v>0</v>
      </c>
      <c r="H385" t="s">
        <v>256</v>
      </c>
      <c r="I385" t="s">
        <v>255</v>
      </c>
    </row>
    <row r="386" spans="1:9" hidden="1" x14ac:dyDescent="0.25">
      <c r="A386" s="1">
        <v>44946</v>
      </c>
      <c r="B386" t="s">
        <v>272</v>
      </c>
      <c r="C386" t="s">
        <v>51</v>
      </c>
      <c r="D386" t="s">
        <v>75</v>
      </c>
      <c r="E386" t="s">
        <v>137</v>
      </c>
      <c r="F386" t="s">
        <v>251</v>
      </c>
      <c r="G386" s="31">
        <v>5.1258794662394113E-4</v>
      </c>
      <c r="H386" t="s">
        <v>256</v>
      </c>
      <c r="I386" t="s">
        <v>255</v>
      </c>
    </row>
    <row r="387" spans="1:9" hidden="1" x14ac:dyDescent="0.25">
      <c r="A387" s="1">
        <v>44946</v>
      </c>
      <c r="B387" t="s">
        <v>272</v>
      </c>
      <c r="C387" t="s">
        <v>51</v>
      </c>
      <c r="D387" t="s">
        <v>75</v>
      </c>
      <c r="E387" t="s">
        <v>138</v>
      </c>
      <c r="F387" t="s">
        <v>251</v>
      </c>
      <c r="G387" s="31">
        <v>0</v>
      </c>
      <c r="H387" t="s">
        <v>256</v>
      </c>
      <c r="I387" t="s">
        <v>255</v>
      </c>
    </row>
    <row r="388" spans="1:9" hidden="1" x14ac:dyDescent="0.25">
      <c r="A388" s="1">
        <v>44946</v>
      </c>
      <c r="B388" t="s">
        <v>272</v>
      </c>
      <c r="C388" t="s">
        <v>51</v>
      </c>
      <c r="D388" t="s">
        <v>75</v>
      </c>
      <c r="E388" t="s">
        <v>139</v>
      </c>
      <c r="F388" t="s">
        <v>251</v>
      </c>
      <c r="G388" s="31">
        <v>7.9610547896637913E-3</v>
      </c>
      <c r="H388" t="s">
        <v>256</v>
      </c>
      <c r="I388" t="s">
        <v>255</v>
      </c>
    </row>
    <row r="389" spans="1:9" hidden="1" x14ac:dyDescent="0.25">
      <c r="A389" s="1">
        <v>44946</v>
      </c>
      <c r="B389" t="s">
        <v>272</v>
      </c>
      <c r="C389" t="s">
        <v>51</v>
      </c>
      <c r="D389" t="s">
        <v>75</v>
      </c>
      <c r="E389" t="s">
        <v>140</v>
      </c>
      <c r="F389" t="s">
        <v>251</v>
      </c>
      <c r="G389" s="31">
        <v>0</v>
      </c>
      <c r="H389" t="s">
        <v>256</v>
      </c>
      <c r="I389" t="s">
        <v>255</v>
      </c>
    </row>
    <row r="390" spans="1:9" hidden="1" x14ac:dyDescent="0.25">
      <c r="A390" s="1">
        <v>44946</v>
      </c>
      <c r="B390" t="s">
        <v>272</v>
      </c>
      <c r="C390" t="s">
        <v>51</v>
      </c>
      <c r="D390" t="s">
        <v>75</v>
      </c>
      <c r="E390" t="s">
        <v>141</v>
      </c>
      <c r="F390" t="s">
        <v>251</v>
      </c>
      <c r="G390" s="31">
        <v>6.7440928085963053E-4</v>
      </c>
      <c r="H390" t="s">
        <v>256</v>
      </c>
      <c r="I390" t="s">
        <v>255</v>
      </c>
    </row>
    <row r="391" spans="1:9" hidden="1" x14ac:dyDescent="0.25">
      <c r="A391" s="1">
        <v>44946</v>
      </c>
      <c r="B391" t="s">
        <v>272</v>
      </c>
      <c r="C391" t="s">
        <v>51</v>
      </c>
      <c r="D391" t="s">
        <v>75</v>
      </c>
      <c r="E391" t="s">
        <v>142</v>
      </c>
      <c r="F391" t="s">
        <v>251</v>
      </c>
      <c r="G391" s="31">
        <v>0</v>
      </c>
      <c r="H391" t="s">
        <v>256</v>
      </c>
      <c r="I391" t="s">
        <v>255</v>
      </c>
    </row>
    <row r="392" spans="1:9" hidden="1" x14ac:dyDescent="0.25">
      <c r="A392" s="1">
        <v>44946</v>
      </c>
      <c r="B392" t="s">
        <v>272</v>
      </c>
      <c r="C392" t="s">
        <v>51</v>
      </c>
      <c r="D392" t="s">
        <v>75</v>
      </c>
      <c r="E392" t="s">
        <v>143</v>
      </c>
      <c r="F392" t="s">
        <v>251</v>
      </c>
      <c r="G392" s="31">
        <v>5.6137226680516995E-2</v>
      </c>
      <c r="H392" t="s">
        <v>256</v>
      </c>
      <c r="I392" t="s">
        <v>255</v>
      </c>
    </row>
    <row r="393" spans="1:9" hidden="1" x14ac:dyDescent="0.25">
      <c r="A393" s="1">
        <v>44946</v>
      </c>
      <c r="B393" t="s">
        <v>272</v>
      </c>
      <c r="C393" t="s">
        <v>51</v>
      </c>
      <c r="D393" t="s">
        <v>75</v>
      </c>
      <c r="E393" t="s">
        <v>144</v>
      </c>
      <c r="F393" t="s">
        <v>251</v>
      </c>
      <c r="G393" s="31">
        <v>1.1684063183467833E-3</v>
      </c>
      <c r="H393" t="s">
        <v>256</v>
      </c>
      <c r="I393" t="s">
        <v>255</v>
      </c>
    </row>
    <row r="394" spans="1:9" hidden="1" x14ac:dyDescent="0.25">
      <c r="A394" s="1">
        <v>44946</v>
      </c>
      <c r="B394" t="s">
        <v>272</v>
      </c>
      <c r="C394" t="s">
        <v>51</v>
      </c>
      <c r="D394" t="s">
        <v>75</v>
      </c>
      <c r="E394" t="s">
        <v>145</v>
      </c>
      <c r="F394" t="s">
        <v>251</v>
      </c>
      <c r="G394" s="31">
        <v>1.1618392468677268E-3</v>
      </c>
      <c r="H394" t="s">
        <v>256</v>
      </c>
      <c r="I394" t="s">
        <v>255</v>
      </c>
    </row>
    <row r="395" spans="1:9" hidden="1" x14ac:dyDescent="0.25">
      <c r="A395" s="1">
        <v>44946</v>
      </c>
      <c r="B395" t="s">
        <v>272</v>
      </c>
      <c r="C395" t="s">
        <v>51</v>
      </c>
      <c r="D395" t="s">
        <v>75</v>
      </c>
      <c r="E395" t="s">
        <v>146</v>
      </c>
      <c r="F395" t="s">
        <v>251</v>
      </c>
      <c r="G395" s="31">
        <v>0</v>
      </c>
      <c r="H395" t="s">
        <v>256</v>
      </c>
      <c r="I395" t="s">
        <v>255</v>
      </c>
    </row>
    <row r="396" spans="1:9" hidden="1" x14ac:dyDescent="0.25">
      <c r="A396" s="1">
        <v>44946</v>
      </c>
      <c r="B396" t="s">
        <v>272</v>
      </c>
      <c r="C396" t="s">
        <v>51</v>
      </c>
      <c r="D396" t="s">
        <v>75</v>
      </c>
      <c r="E396" t="s">
        <v>147</v>
      </c>
      <c r="F396" t="s">
        <v>251</v>
      </c>
      <c r="G396" s="31">
        <v>0</v>
      </c>
      <c r="H396" t="s">
        <v>256</v>
      </c>
      <c r="I396" t="s">
        <v>255</v>
      </c>
    </row>
    <row r="397" spans="1:9" hidden="1" x14ac:dyDescent="0.25">
      <c r="A397" s="1">
        <v>44946</v>
      </c>
      <c r="B397" t="s">
        <v>272</v>
      </c>
      <c r="C397" t="s">
        <v>51</v>
      </c>
      <c r="D397" t="s">
        <v>75</v>
      </c>
      <c r="E397" t="s">
        <v>148</v>
      </c>
      <c r="F397" t="s">
        <v>251</v>
      </c>
      <c r="G397" s="31">
        <v>0</v>
      </c>
      <c r="H397" t="s">
        <v>256</v>
      </c>
      <c r="I397" t="s">
        <v>255</v>
      </c>
    </row>
    <row r="398" spans="1:9" hidden="1" x14ac:dyDescent="0.25">
      <c r="A398" s="1">
        <v>44946</v>
      </c>
      <c r="B398" t="s">
        <v>272</v>
      </c>
      <c r="C398" t="s">
        <v>51</v>
      </c>
      <c r="D398" t="s">
        <v>75</v>
      </c>
      <c r="E398" t="s">
        <v>148</v>
      </c>
      <c r="F398" t="s">
        <v>252</v>
      </c>
      <c r="G398" s="31">
        <v>0</v>
      </c>
      <c r="H398" t="s">
        <v>256</v>
      </c>
      <c r="I398" t="s">
        <v>255</v>
      </c>
    </row>
    <row r="399" spans="1:9" hidden="1" x14ac:dyDescent="0.25">
      <c r="A399" s="1">
        <v>44946</v>
      </c>
      <c r="B399" t="s">
        <v>272</v>
      </c>
      <c r="C399" t="s">
        <v>51</v>
      </c>
      <c r="D399" t="s">
        <v>75</v>
      </c>
      <c r="E399" t="s">
        <v>149</v>
      </c>
      <c r="F399" t="s">
        <v>251</v>
      </c>
      <c r="G399" s="31">
        <v>0.10742811197056129</v>
      </c>
      <c r="H399" t="s">
        <v>256</v>
      </c>
      <c r="I399" t="s">
        <v>255</v>
      </c>
    </row>
    <row r="400" spans="1:9" hidden="1" x14ac:dyDescent="0.25">
      <c r="A400" s="1">
        <v>44946</v>
      </c>
      <c r="B400" t="s">
        <v>272</v>
      </c>
      <c r="C400" t="s">
        <v>51</v>
      </c>
      <c r="D400" t="s">
        <v>75</v>
      </c>
      <c r="E400" t="s">
        <v>150</v>
      </c>
      <c r="F400" t="s">
        <v>251</v>
      </c>
      <c r="G400" s="31">
        <v>0</v>
      </c>
      <c r="H400" t="s">
        <v>256</v>
      </c>
      <c r="I400" t="s">
        <v>255</v>
      </c>
    </row>
    <row r="401" spans="1:9" hidden="1" x14ac:dyDescent="0.25">
      <c r="A401" s="1">
        <v>44946</v>
      </c>
      <c r="B401" t="s">
        <v>272</v>
      </c>
      <c r="C401" t="s">
        <v>51</v>
      </c>
      <c r="D401" t="s">
        <v>75</v>
      </c>
      <c r="E401" t="s">
        <v>150</v>
      </c>
      <c r="F401" t="s">
        <v>252</v>
      </c>
      <c r="G401" s="31">
        <v>0</v>
      </c>
      <c r="H401" t="s">
        <v>256</v>
      </c>
      <c r="I401" t="s">
        <v>255</v>
      </c>
    </row>
    <row r="402" spans="1:9" hidden="1" x14ac:dyDescent="0.25">
      <c r="A402" s="1">
        <v>44946</v>
      </c>
      <c r="B402" t="s">
        <v>272</v>
      </c>
      <c r="C402" t="s">
        <v>51</v>
      </c>
      <c r="D402" t="s">
        <v>75</v>
      </c>
      <c r="E402" t="s">
        <v>151</v>
      </c>
      <c r="F402" t="s">
        <v>251</v>
      </c>
      <c r="G402" s="31">
        <v>2.8595939158979018E-2</v>
      </c>
      <c r="H402" t="s">
        <v>256</v>
      </c>
      <c r="I402" t="s">
        <v>255</v>
      </c>
    </row>
    <row r="403" spans="1:9" hidden="1" x14ac:dyDescent="0.25">
      <c r="A403" s="1">
        <v>44946</v>
      </c>
      <c r="B403" t="s">
        <v>272</v>
      </c>
      <c r="C403" t="s">
        <v>51</v>
      </c>
      <c r="D403" t="s">
        <v>75</v>
      </c>
      <c r="E403" t="s">
        <v>155</v>
      </c>
      <c r="F403" t="s">
        <v>251</v>
      </c>
      <c r="G403" s="31">
        <v>0</v>
      </c>
      <c r="H403" t="s">
        <v>256</v>
      </c>
      <c r="I403" t="s">
        <v>255</v>
      </c>
    </row>
    <row r="404" spans="1:9" hidden="1" x14ac:dyDescent="0.25">
      <c r="A404" s="1">
        <v>44946</v>
      </c>
      <c r="B404" t="s">
        <v>272</v>
      </c>
      <c r="C404" t="s">
        <v>51</v>
      </c>
      <c r="D404" t="s">
        <v>75</v>
      </c>
      <c r="E404" t="s">
        <v>153</v>
      </c>
      <c r="F404" t="s">
        <v>251</v>
      </c>
      <c r="G404" s="31">
        <v>5.4154852246769705E-2</v>
      </c>
      <c r="H404" t="s">
        <v>256</v>
      </c>
      <c r="I404" t="s">
        <v>255</v>
      </c>
    </row>
    <row r="405" spans="1:9" hidden="1" x14ac:dyDescent="0.25">
      <c r="A405" s="1">
        <v>44946</v>
      </c>
      <c r="B405" t="s">
        <v>272</v>
      </c>
      <c r="C405" t="s">
        <v>51</v>
      </c>
      <c r="D405" t="s">
        <v>75</v>
      </c>
      <c r="E405" t="s">
        <v>152</v>
      </c>
      <c r="F405" t="s">
        <v>251</v>
      </c>
      <c r="G405" s="31">
        <v>9.9777334003116921E-4</v>
      </c>
      <c r="H405" t="s">
        <v>256</v>
      </c>
      <c r="I405" t="s">
        <v>255</v>
      </c>
    </row>
    <row r="406" spans="1:9" hidden="1" x14ac:dyDescent="0.25">
      <c r="A406" s="1">
        <v>44946</v>
      </c>
      <c r="B406" t="s">
        <v>272</v>
      </c>
      <c r="C406" t="s">
        <v>51</v>
      </c>
      <c r="D406" t="s">
        <v>75</v>
      </c>
      <c r="E406" t="s">
        <v>154</v>
      </c>
      <c r="F406" t="s">
        <v>251</v>
      </c>
      <c r="G406" s="31">
        <v>0</v>
      </c>
      <c r="H406" t="s">
        <v>256</v>
      </c>
      <c r="I406" t="s">
        <v>255</v>
      </c>
    </row>
    <row r="407" spans="1:9" hidden="1" x14ac:dyDescent="0.25">
      <c r="A407" s="1">
        <v>44946</v>
      </c>
      <c r="B407" t="s">
        <v>272</v>
      </c>
      <c r="C407" t="s">
        <v>51</v>
      </c>
      <c r="D407" t="s">
        <v>75</v>
      </c>
      <c r="E407" t="s">
        <v>157</v>
      </c>
      <c r="F407" t="s">
        <v>251</v>
      </c>
      <c r="G407" s="31">
        <v>0</v>
      </c>
      <c r="H407" t="s">
        <v>256</v>
      </c>
      <c r="I407" t="s">
        <v>255</v>
      </c>
    </row>
    <row r="408" spans="1:9" hidden="1" x14ac:dyDescent="0.25">
      <c r="A408" s="1">
        <v>44946</v>
      </c>
      <c r="B408" t="s">
        <v>272</v>
      </c>
      <c r="C408" t="s">
        <v>51</v>
      </c>
      <c r="D408" t="s">
        <v>75</v>
      </c>
      <c r="E408" t="s">
        <v>156</v>
      </c>
      <c r="F408" t="s">
        <v>251</v>
      </c>
      <c r="G408" s="31">
        <v>0</v>
      </c>
      <c r="H408" t="s">
        <v>256</v>
      </c>
      <c r="I408" t="s">
        <v>255</v>
      </c>
    </row>
    <row r="409" spans="1:9" hidden="1" x14ac:dyDescent="0.25">
      <c r="A409" s="1">
        <v>44946</v>
      </c>
      <c r="B409" t="s">
        <v>272</v>
      </c>
      <c r="C409" t="s">
        <v>51</v>
      </c>
      <c r="D409" t="s">
        <v>75</v>
      </c>
      <c r="E409" t="s">
        <v>159</v>
      </c>
      <c r="F409" t="s">
        <v>251</v>
      </c>
      <c r="G409" s="31">
        <v>0</v>
      </c>
      <c r="H409" t="s">
        <v>256</v>
      </c>
      <c r="I409" t="s">
        <v>255</v>
      </c>
    </row>
    <row r="410" spans="1:9" hidden="1" x14ac:dyDescent="0.25">
      <c r="A410" s="1">
        <v>44946</v>
      </c>
      <c r="B410" t="s">
        <v>272</v>
      </c>
      <c r="C410" t="s">
        <v>51</v>
      </c>
      <c r="D410" t="s">
        <v>75</v>
      </c>
      <c r="E410" t="s">
        <v>163</v>
      </c>
      <c r="F410" t="s">
        <v>251</v>
      </c>
      <c r="G410" s="31">
        <v>0</v>
      </c>
      <c r="H410" t="s">
        <v>256</v>
      </c>
      <c r="I410" t="s">
        <v>255</v>
      </c>
    </row>
    <row r="411" spans="1:9" hidden="1" x14ac:dyDescent="0.25">
      <c r="A411" s="1">
        <v>44946</v>
      </c>
      <c r="B411" t="s">
        <v>272</v>
      </c>
      <c r="C411" t="s">
        <v>51</v>
      </c>
      <c r="D411" t="s">
        <v>75</v>
      </c>
      <c r="E411" t="s">
        <v>161</v>
      </c>
      <c r="F411" t="s">
        <v>251</v>
      </c>
      <c r="G411" s="31">
        <v>0</v>
      </c>
      <c r="H411" t="s">
        <v>256</v>
      </c>
      <c r="I411" t="s">
        <v>255</v>
      </c>
    </row>
    <row r="412" spans="1:9" hidden="1" x14ac:dyDescent="0.25">
      <c r="A412" s="1">
        <v>44946</v>
      </c>
      <c r="B412" t="s">
        <v>272</v>
      </c>
      <c r="C412" t="s">
        <v>51</v>
      </c>
      <c r="D412" t="s">
        <v>75</v>
      </c>
      <c r="E412" t="s">
        <v>158</v>
      </c>
      <c r="F412" t="s">
        <v>251</v>
      </c>
      <c r="G412" s="31">
        <v>1.4652313383913165E-3</v>
      </c>
      <c r="H412" t="s">
        <v>256</v>
      </c>
      <c r="I412" t="s">
        <v>255</v>
      </c>
    </row>
    <row r="413" spans="1:9" hidden="1" x14ac:dyDescent="0.25">
      <c r="A413" s="1">
        <v>44946</v>
      </c>
      <c r="B413" t="s">
        <v>272</v>
      </c>
      <c r="C413" t="s">
        <v>51</v>
      </c>
      <c r="D413" t="s">
        <v>75</v>
      </c>
      <c r="E413" t="s">
        <v>160</v>
      </c>
      <c r="F413" t="s">
        <v>251</v>
      </c>
      <c r="G413" s="31">
        <v>0</v>
      </c>
      <c r="H413" t="s">
        <v>256</v>
      </c>
      <c r="I413" t="s">
        <v>255</v>
      </c>
    </row>
    <row r="414" spans="1:9" hidden="1" x14ac:dyDescent="0.25">
      <c r="A414" s="1">
        <v>44946</v>
      </c>
      <c r="B414" t="s">
        <v>272</v>
      </c>
      <c r="C414" t="s">
        <v>51</v>
      </c>
      <c r="D414" t="s">
        <v>75</v>
      </c>
      <c r="E414" t="s">
        <v>166</v>
      </c>
      <c r="F414" t="s">
        <v>251</v>
      </c>
      <c r="G414" s="31">
        <v>0</v>
      </c>
      <c r="H414" t="s">
        <v>256</v>
      </c>
      <c r="I414" t="s">
        <v>255</v>
      </c>
    </row>
    <row r="415" spans="1:9" hidden="1" x14ac:dyDescent="0.25">
      <c r="A415" s="1">
        <v>44946</v>
      </c>
      <c r="B415" t="s">
        <v>272</v>
      </c>
      <c r="C415" t="s">
        <v>51</v>
      </c>
      <c r="D415" t="s">
        <v>75</v>
      </c>
      <c r="E415" t="s">
        <v>164</v>
      </c>
      <c r="F415" t="s">
        <v>251</v>
      </c>
      <c r="G415" s="31">
        <v>7.4762219823996327E-4</v>
      </c>
      <c r="H415" t="s">
        <v>256</v>
      </c>
      <c r="I415" t="s">
        <v>255</v>
      </c>
    </row>
    <row r="416" spans="1:9" hidden="1" x14ac:dyDescent="0.25">
      <c r="A416" s="1">
        <v>44946</v>
      </c>
      <c r="B416" t="s">
        <v>272</v>
      </c>
      <c r="C416" t="s">
        <v>51</v>
      </c>
      <c r="D416" t="s">
        <v>75</v>
      </c>
      <c r="E416" t="s">
        <v>162</v>
      </c>
      <c r="F416" t="s">
        <v>251</v>
      </c>
      <c r="G416" s="31">
        <v>7.1104532244530645E-4</v>
      </c>
      <c r="H416" t="s">
        <v>256</v>
      </c>
      <c r="I416" t="s">
        <v>255</v>
      </c>
    </row>
    <row r="417" spans="1:9" hidden="1" x14ac:dyDescent="0.25">
      <c r="A417" s="1">
        <v>44946</v>
      </c>
      <c r="B417" t="s">
        <v>272</v>
      </c>
      <c r="C417" t="s">
        <v>51</v>
      </c>
      <c r="D417" t="s">
        <v>75</v>
      </c>
      <c r="E417" t="s">
        <v>165</v>
      </c>
      <c r="F417" t="s">
        <v>251</v>
      </c>
      <c r="G417" s="31">
        <v>2.5459348331614601E-3</v>
      </c>
      <c r="H417" t="s">
        <v>256</v>
      </c>
      <c r="I417" t="s">
        <v>255</v>
      </c>
    </row>
    <row r="418" spans="1:9" hidden="1" x14ac:dyDescent="0.25">
      <c r="A418" s="1">
        <v>44946</v>
      </c>
      <c r="B418" t="s">
        <v>272</v>
      </c>
      <c r="C418" t="s">
        <v>51</v>
      </c>
      <c r="D418" t="s">
        <v>75</v>
      </c>
      <c r="E418" t="s">
        <v>167</v>
      </c>
      <c r="F418" t="s">
        <v>251</v>
      </c>
      <c r="G418" s="31">
        <v>0</v>
      </c>
      <c r="H418" t="s">
        <v>256</v>
      </c>
      <c r="I418" t="s">
        <v>255</v>
      </c>
    </row>
    <row r="419" spans="1:9" hidden="1" x14ac:dyDescent="0.25">
      <c r="A419" s="1">
        <v>44946</v>
      </c>
      <c r="B419" t="s">
        <v>272</v>
      </c>
      <c r="C419" t="s">
        <v>51</v>
      </c>
      <c r="D419" t="s">
        <v>75</v>
      </c>
      <c r="E419" t="s">
        <v>1</v>
      </c>
      <c r="F419" t="s">
        <v>251</v>
      </c>
      <c r="G419" s="31">
        <v>0</v>
      </c>
      <c r="H419" t="s">
        <v>256</v>
      </c>
      <c r="I419" t="s">
        <v>255</v>
      </c>
    </row>
    <row r="420" spans="1:9" hidden="1" x14ac:dyDescent="0.25">
      <c r="A420" s="1">
        <v>44946</v>
      </c>
      <c r="B420" t="s">
        <v>273</v>
      </c>
      <c r="C420" t="s">
        <v>51</v>
      </c>
      <c r="D420" t="s">
        <v>75</v>
      </c>
      <c r="E420" t="s">
        <v>132</v>
      </c>
      <c r="F420" t="s">
        <v>251</v>
      </c>
      <c r="G420" s="31">
        <v>0</v>
      </c>
      <c r="H420" t="s">
        <v>256</v>
      </c>
      <c r="I420" t="s">
        <v>255</v>
      </c>
    </row>
    <row r="421" spans="1:9" hidden="1" x14ac:dyDescent="0.25">
      <c r="A421" s="1">
        <v>44946</v>
      </c>
      <c r="B421" t="s">
        <v>273</v>
      </c>
      <c r="C421" t="s">
        <v>51</v>
      </c>
      <c r="D421" t="s">
        <v>75</v>
      </c>
      <c r="E421" t="s">
        <v>133</v>
      </c>
      <c r="F421" t="s">
        <v>251</v>
      </c>
      <c r="G421" s="31">
        <v>0</v>
      </c>
      <c r="H421" t="s">
        <v>256</v>
      </c>
      <c r="I421" t="s">
        <v>255</v>
      </c>
    </row>
    <row r="422" spans="1:9" hidden="1" x14ac:dyDescent="0.25">
      <c r="A422" s="1">
        <v>44946</v>
      </c>
      <c r="B422" t="s">
        <v>273</v>
      </c>
      <c r="C422" t="s">
        <v>51</v>
      </c>
      <c r="D422" t="s">
        <v>75</v>
      </c>
      <c r="E422" t="s">
        <v>134</v>
      </c>
      <c r="F422" t="s">
        <v>251</v>
      </c>
      <c r="G422" s="31">
        <v>0</v>
      </c>
      <c r="H422" t="s">
        <v>256</v>
      </c>
      <c r="I422" t="s">
        <v>255</v>
      </c>
    </row>
    <row r="423" spans="1:9" hidden="1" x14ac:dyDescent="0.25">
      <c r="A423" s="1">
        <v>44946</v>
      </c>
      <c r="B423" t="s">
        <v>273</v>
      </c>
      <c r="C423" t="s">
        <v>51</v>
      </c>
      <c r="D423" t="s">
        <v>75</v>
      </c>
      <c r="E423" t="s">
        <v>135</v>
      </c>
      <c r="F423" t="s">
        <v>251</v>
      </c>
      <c r="G423" s="31">
        <v>0</v>
      </c>
      <c r="H423" t="s">
        <v>256</v>
      </c>
      <c r="I423" t="s">
        <v>255</v>
      </c>
    </row>
    <row r="424" spans="1:9" hidden="1" x14ac:dyDescent="0.25">
      <c r="A424" s="1">
        <v>44946</v>
      </c>
      <c r="B424" t="s">
        <v>273</v>
      </c>
      <c r="C424" t="s">
        <v>51</v>
      </c>
      <c r="D424" t="s">
        <v>75</v>
      </c>
      <c r="E424" t="s">
        <v>137</v>
      </c>
      <c r="F424" t="s">
        <v>251</v>
      </c>
      <c r="G424" s="31">
        <v>0</v>
      </c>
      <c r="H424" t="s">
        <v>256</v>
      </c>
      <c r="I424" t="s">
        <v>255</v>
      </c>
    </row>
    <row r="425" spans="1:9" hidden="1" x14ac:dyDescent="0.25">
      <c r="A425" s="1">
        <v>44946</v>
      </c>
      <c r="B425" t="s">
        <v>273</v>
      </c>
      <c r="C425" t="s">
        <v>51</v>
      </c>
      <c r="D425" t="s">
        <v>75</v>
      </c>
      <c r="E425" t="s">
        <v>138</v>
      </c>
      <c r="F425" t="s">
        <v>251</v>
      </c>
      <c r="G425" s="31">
        <v>0</v>
      </c>
      <c r="H425" t="s">
        <v>256</v>
      </c>
      <c r="I425" t="s">
        <v>255</v>
      </c>
    </row>
    <row r="426" spans="1:9" hidden="1" x14ac:dyDescent="0.25">
      <c r="A426" s="1">
        <v>44946</v>
      </c>
      <c r="B426" t="s">
        <v>273</v>
      </c>
      <c r="C426" t="s">
        <v>51</v>
      </c>
      <c r="D426" t="s">
        <v>75</v>
      </c>
      <c r="E426" t="s">
        <v>139</v>
      </c>
      <c r="F426" t="s">
        <v>251</v>
      </c>
      <c r="G426" s="31">
        <v>5.2352435063011862E-4</v>
      </c>
      <c r="H426" t="s">
        <v>256</v>
      </c>
      <c r="I426" t="s">
        <v>255</v>
      </c>
    </row>
    <row r="427" spans="1:9" hidden="1" x14ac:dyDescent="0.25">
      <c r="A427" s="1">
        <v>44946</v>
      </c>
      <c r="B427" t="s">
        <v>273</v>
      </c>
      <c r="C427" t="s">
        <v>51</v>
      </c>
      <c r="D427" t="s">
        <v>75</v>
      </c>
      <c r="E427" t="s">
        <v>140</v>
      </c>
      <c r="F427" t="s">
        <v>251</v>
      </c>
      <c r="G427" s="31">
        <v>0</v>
      </c>
      <c r="H427" t="s">
        <v>256</v>
      </c>
      <c r="I427" t="s">
        <v>255</v>
      </c>
    </row>
    <row r="428" spans="1:9" hidden="1" x14ac:dyDescent="0.25">
      <c r="A428" s="1">
        <v>44946</v>
      </c>
      <c r="B428" t="s">
        <v>273</v>
      </c>
      <c r="C428" t="s">
        <v>51</v>
      </c>
      <c r="D428" t="s">
        <v>75</v>
      </c>
      <c r="E428" t="s">
        <v>141</v>
      </c>
      <c r="F428" t="s">
        <v>251</v>
      </c>
      <c r="G428" s="31">
        <v>0</v>
      </c>
      <c r="H428" t="s">
        <v>256</v>
      </c>
      <c r="I428" t="s">
        <v>255</v>
      </c>
    </row>
    <row r="429" spans="1:9" hidden="1" x14ac:dyDescent="0.25">
      <c r="A429" s="1">
        <v>44946</v>
      </c>
      <c r="B429" t="s">
        <v>273</v>
      </c>
      <c r="C429" t="s">
        <v>51</v>
      </c>
      <c r="D429" t="s">
        <v>75</v>
      </c>
      <c r="E429" t="s">
        <v>142</v>
      </c>
      <c r="F429" t="s">
        <v>251</v>
      </c>
      <c r="G429" s="31">
        <v>0</v>
      </c>
      <c r="H429" t="s">
        <v>256</v>
      </c>
      <c r="I429" t="s">
        <v>255</v>
      </c>
    </row>
    <row r="430" spans="1:9" hidden="1" x14ac:dyDescent="0.25">
      <c r="A430" s="1">
        <v>44946</v>
      </c>
      <c r="B430" t="s">
        <v>273</v>
      </c>
      <c r="C430" t="s">
        <v>51</v>
      </c>
      <c r="D430" t="s">
        <v>75</v>
      </c>
      <c r="E430" t="s">
        <v>143</v>
      </c>
      <c r="F430" t="s">
        <v>251</v>
      </c>
      <c r="G430" s="31">
        <v>9.5971342253950501E-3</v>
      </c>
      <c r="H430" t="s">
        <v>256</v>
      </c>
      <c r="I430" t="s">
        <v>255</v>
      </c>
    </row>
    <row r="431" spans="1:9" hidden="1" x14ac:dyDescent="0.25">
      <c r="A431" s="1">
        <v>44946</v>
      </c>
      <c r="B431" t="s">
        <v>273</v>
      </c>
      <c r="C431" t="s">
        <v>51</v>
      </c>
      <c r="D431" t="s">
        <v>75</v>
      </c>
      <c r="E431" t="s">
        <v>144</v>
      </c>
      <c r="F431" t="s">
        <v>251</v>
      </c>
      <c r="G431" s="31">
        <v>4.3667761107014655E-3</v>
      </c>
      <c r="H431" t="s">
        <v>256</v>
      </c>
      <c r="I431" t="s">
        <v>255</v>
      </c>
    </row>
    <row r="432" spans="1:9" hidden="1" x14ac:dyDescent="0.25">
      <c r="A432" s="1">
        <v>44946</v>
      </c>
      <c r="B432" t="s">
        <v>273</v>
      </c>
      <c r="C432" t="s">
        <v>51</v>
      </c>
      <c r="D432" t="s">
        <v>75</v>
      </c>
      <c r="E432" t="s">
        <v>145</v>
      </c>
      <c r="F432" t="s">
        <v>251</v>
      </c>
      <c r="G432" s="31">
        <v>0</v>
      </c>
      <c r="H432" t="s">
        <v>256</v>
      </c>
      <c r="I432" t="s">
        <v>255</v>
      </c>
    </row>
    <row r="433" spans="1:9" hidden="1" x14ac:dyDescent="0.25">
      <c r="A433" s="1">
        <v>44946</v>
      </c>
      <c r="B433" t="s">
        <v>273</v>
      </c>
      <c r="C433" t="s">
        <v>51</v>
      </c>
      <c r="D433" t="s">
        <v>75</v>
      </c>
      <c r="E433" t="s">
        <v>146</v>
      </c>
      <c r="F433" t="s">
        <v>251</v>
      </c>
      <c r="G433" s="31">
        <v>0</v>
      </c>
      <c r="H433" t="s">
        <v>256</v>
      </c>
      <c r="I433" t="s">
        <v>255</v>
      </c>
    </row>
    <row r="434" spans="1:9" hidden="1" x14ac:dyDescent="0.25">
      <c r="A434" s="1">
        <v>44946</v>
      </c>
      <c r="B434" t="s">
        <v>273</v>
      </c>
      <c r="C434" t="s">
        <v>51</v>
      </c>
      <c r="D434" t="s">
        <v>75</v>
      </c>
      <c r="E434" t="s">
        <v>147</v>
      </c>
      <c r="F434" t="s">
        <v>251</v>
      </c>
      <c r="G434" s="31">
        <v>0</v>
      </c>
      <c r="H434" t="s">
        <v>256</v>
      </c>
      <c r="I434" t="s">
        <v>255</v>
      </c>
    </row>
    <row r="435" spans="1:9" hidden="1" x14ac:dyDescent="0.25">
      <c r="A435" s="1">
        <v>44946</v>
      </c>
      <c r="B435" t="s">
        <v>273</v>
      </c>
      <c r="C435" t="s">
        <v>51</v>
      </c>
      <c r="D435" t="s">
        <v>75</v>
      </c>
      <c r="E435" t="s">
        <v>148</v>
      </c>
      <c r="F435" t="s">
        <v>251</v>
      </c>
      <c r="G435" s="31">
        <v>0</v>
      </c>
      <c r="H435" t="s">
        <v>256</v>
      </c>
      <c r="I435" t="s">
        <v>255</v>
      </c>
    </row>
    <row r="436" spans="1:9" hidden="1" x14ac:dyDescent="0.25">
      <c r="A436" s="1">
        <v>44946</v>
      </c>
      <c r="B436" t="s">
        <v>273</v>
      </c>
      <c r="C436" t="s">
        <v>51</v>
      </c>
      <c r="D436" t="s">
        <v>75</v>
      </c>
      <c r="E436" t="s">
        <v>148</v>
      </c>
      <c r="F436" t="s">
        <v>252</v>
      </c>
      <c r="G436" s="31">
        <v>0</v>
      </c>
      <c r="H436" t="s">
        <v>256</v>
      </c>
      <c r="I436" t="s">
        <v>255</v>
      </c>
    </row>
    <row r="437" spans="1:9" hidden="1" x14ac:dyDescent="0.25">
      <c r="A437" s="1">
        <v>44946</v>
      </c>
      <c r="B437" t="s">
        <v>273</v>
      </c>
      <c r="C437" t="s">
        <v>51</v>
      </c>
      <c r="D437" t="s">
        <v>75</v>
      </c>
      <c r="E437" t="s">
        <v>149</v>
      </c>
      <c r="F437" t="s">
        <v>251</v>
      </c>
      <c r="G437" s="31">
        <v>6.580675860967368E-3</v>
      </c>
      <c r="H437" t="s">
        <v>256</v>
      </c>
      <c r="I437" t="s">
        <v>255</v>
      </c>
    </row>
    <row r="438" spans="1:9" hidden="1" x14ac:dyDescent="0.25">
      <c r="A438" s="1">
        <v>44946</v>
      </c>
      <c r="B438" t="s">
        <v>273</v>
      </c>
      <c r="C438" t="s">
        <v>51</v>
      </c>
      <c r="D438" t="s">
        <v>75</v>
      </c>
      <c r="E438" t="s">
        <v>150</v>
      </c>
      <c r="F438" t="s">
        <v>251</v>
      </c>
      <c r="G438" s="31">
        <v>0</v>
      </c>
      <c r="H438" t="s">
        <v>256</v>
      </c>
      <c r="I438" t="s">
        <v>255</v>
      </c>
    </row>
    <row r="439" spans="1:9" hidden="1" x14ac:dyDescent="0.25">
      <c r="A439" s="1">
        <v>44946</v>
      </c>
      <c r="B439" t="s">
        <v>273</v>
      </c>
      <c r="C439" t="s">
        <v>51</v>
      </c>
      <c r="D439" t="s">
        <v>75</v>
      </c>
      <c r="E439" t="s">
        <v>150</v>
      </c>
      <c r="F439" t="s">
        <v>252</v>
      </c>
      <c r="G439" s="31">
        <v>0</v>
      </c>
      <c r="H439" t="s">
        <v>256</v>
      </c>
      <c r="I439" t="s">
        <v>255</v>
      </c>
    </row>
    <row r="440" spans="1:9" hidden="1" x14ac:dyDescent="0.25">
      <c r="A440" s="1">
        <v>44946</v>
      </c>
      <c r="B440" t="s">
        <v>273</v>
      </c>
      <c r="C440" t="s">
        <v>51</v>
      </c>
      <c r="D440" t="s">
        <v>75</v>
      </c>
      <c r="E440" t="s">
        <v>151</v>
      </c>
      <c r="F440" t="s">
        <v>251</v>
      </c>
      <c r="G440" s="31">
        <v>5.6294661847216291E-3</v>
      </c>
      <c r="H440" t="s">
        <v>256</v>
      </c>
      <c r="I440" t="s">
        <v>255</v>
      </c>
    </row>
    <row r="441" spans="1:9" hidden="1" x14ac:dyDescent="0.25">
      <c r="A441" s="1">
        <v>44946</v>
      </c>
      <c r="B441" t="s">
        <v>273</v>
      </c>
      <c r="C441" t="s">
        <v>51</v>
      </c>
      <c r="D441" t="s">
        <v>75</v>
      </c>
      <c r="E441" t="s">
        <v>155</v>
      </c>
      <c r="F441" t="s">
        <v>251</v>
      </c>
      <c r="G441" s="31">
        <v>0</v>
      </c>
      <c r="H441" t="s">
        <v>256</v>
      </c>
      <c r="I441" t="s">
        <v>255</v>
      </c>
    </row>
    <row r="442" spans="1:9" hidden="1" x14ac:dyDescent="0.25">
      <c r="A442" s="1">
        <v>44946</v>
      </c>
      <c r="B442" t="s">
        <v>273</v>
      </c>
      <c r="C442" t="s">
        <v>51</v>
      </c>
      <c r="D442" t="s">
        <v>75</v>
      </c>
      <c r="E442" t="s">
        <v>153</v>
      </c>
      <c r="F442" t="s">
        <v>251</v>
      </c>
      <c r="G442" s="31">
        <v>5.5491280096944366E-3</v>
      </c>
      <c r="H442" t="s">
        <v>256</v>
      </c>
      <c r="I442" t="s">
        <v>255</v>
      </c>
    </row>
    <row r="443" spans="1:9" hidden="1" x14ac:dyDescent="0.25">
      <c r="A443" s="1">
        <v>44946</v>
      </c>
      <c r="B443" t="s">
        <v>273</v>
      </c>
      <c r="C443" t="s">
        <v>51</v>
      </c>
      <c r="D443" t="s">
        <v>75</v>
      </c>
      <c r="E443" t="s">
        <v>152</v>
      </c>
      <c r="F443" t="s">
        <v>251</v>
      </c>
      <c r="G443" s="31">
        <v>0</v>
      </c>
      <c r="H443" t="s">
        <v>256</v>
      </c>
      <c r="I443" t="s">
        <v>255</v>
      </c>
    </row>
    <row r="444" spans="1:9" hidden="1" x14ac:dyDescent="0.25">
      <c r="A444" s="1">
        <v>44946</v>
      </c>
      <c r="B444" t="s">
        <v>273</v>
      </c>
      <c r="C444" t="s">
        <v>51</v>
      </c>
      <c r="D444" t="s">
        <v>75</v>
      </c>
      <c r="E444" t="s">
        <v>154</v>
      </c>
      <c r="F444" t="s">
        <v>251</v>
      </c>
      <c r="G444" s="31">
        <v>0</v>
      </c>
      <c r="H444" t="s">
        <v>256</v>
      </c>
      <c r="I444" t="s">
        <v>255</v>
      </c>
    </row>
    <row r="445" spans="1:9" hidden="1" x14ac:dyDescent="0.25">
      <c r="A445" s="1">
        <v>44946</v>
      </c>
      <c r="B445" t="s">
        <v>273</v>
      </c>
      <c r="C445" t="s">
        <v>51</v>
      </c>
      <c r="D445" t="s">
        <v>75</v>
      </c>
      <c r="E445" t="s">
        <v>157</v>
      </c>
      <c r="F445" t="s">
        <v>251</v>
      </c>
      <c r="G445" s="31">
        <v>0</v>
      </c>
      <c r="H445" t="s">
        <v>256</v>
      </c>
      <c r="I445" t="s">
        <v>255</v>
      </c>
    </row>
    <row r="446" spans="1:9" hidden="1" x14ac:dyDescent="0.25">
      <c r="A446" s="1">
        <v>44946</v>
      </c>
      <c r="B446" t="s">
        <v>273</v>
      </c>
      <c r="C446" t="s">
        <v>51</v>
      </c>
      <c r="D446" t="s">
        <v>75</v>
      </c>
      <c r="E446" t="s">
        <v>156</v>
      </c>
      <c r="F446" t="s">
        <v>251</v>
      </c>
      <c r="G446" s="31">
        <v>0</v>
      </c>
      <c r="H446" t="s">
        <v>256</v>
      </c>
      <c r="I446" t="s">
        <v>255</v>
      </c>
    </row>
    <row r="447" spans="1:9" hidden="1" x14ac:dyDescent="0.25">
      <c r="A447" s="1">
        <v>44946</v>
      </c>
      <c r="B447" t="s">
        <v>273</v>
      </c>
      <c r="C447" t="s">
        <v>51</v>
      </c>
      <c r="D447" t="s">
        <v>75</v>
      </c>
      <c r="E447" t="s">
        <v>159</v>
      </c>
      <c r="F447" t="s">
        <v>251</v>
      </c>
      <c r="G447" s="31">
        <v>0</v>
      </c>
      <c r="H447" t="s">
        <v>256</v>
      </c>
      <c r="I447" t="s">
        <v>255</v>
      </c>
    </row>
    <row r="448" spans="1:9" hidden="1" x14ac:dyDescent="0.25">
      <c r="A448" s="1">
        <v>44946</v>
      </c>
      <c r="B448" t="s">
        <v>273</v>
      </c>
      <c r="C448" t="s">
        <v>51</v>
      </c>
      <c r="D448" t="s">
        <v>75</v>
      </c>
      <c r="E448" t="s">
        <v>163</v>
      </c>
      <c r="F448" t="s">
        <v>251</v>
      </c>
      <c r="G448" s="31">
        <v>0</v>
      </c>
      <c r="H448" t="s">
        <v>256</v>
      </c>
      <c r="I448" t="s">
        <v>255</v>
      </c>
    </row>
    <row r="449" spans="1:9" hidden="1" x14ac:dyDescent="0.25">
      <c r="A449" s="1">
        <v>44946</v>
      </c>
      <c r="B449" t="s">
        <v>273</v>
      </c>
      <c r="C449" t="s">
        <v>51</v>
      </c>
      <c r="D449" t="s">
        <v>75</v>
      </c>
      <c r="E449" t="s">
        <v>161</v>
      </c>
      <c r="F449" t="s">
        <v>251</v>
      </c>
      <c r="G449" s="31">
        <v>0</v>
      </c>
      <c r="H449" t="s">
        <v>256</v>
      </c>
      <c r="I449" t="s">
        <v>255</v>
      </c>
    </row>
    <row r="450" spans="1:9" hidden="1" x14ac:dyDescent="0.25">
      <c r="A450" s="1">
        <v>44946</v>
      </c>
      <c r="B450" t="s">
        <v>273</v>
      </c>
      <c r="C450" t="s">
        <v>51</v>
      </c>
      <c r="D450" t="s">
        <v>75</v>
      </c>
      <c r="E450" t="s">
        <v>158</v>
      </c>
      <c r="F450" t="s">
        <v>251</v>
      </c>
      <c r="G450" s="31">
        <v>1.0882023914376269E-4</v>
      </c>
      <c r="H450" t="s">
        <v>256</v>
      </c>
      <c r="I450" t="s">
        <v>255</v>
      </c>
    </row>
    <row r="451" spans="1:9" hidden="1" x14ac:dyDescent="0.25">
      <c r="A451" s="1">
        <v>44946</v>
      </c>
      <c r="B451" t="s">
        <v>273</v>
      </c>
      <c r="C451" t="s">
        <v>51</v>
      </c>
      <c r="D451" t="s">
        <v>75</v>
      </c>
      <c r="E451" t="s">
        <v>160</v>
      </c>
      <c r="F451" t="s">
        <v>251</v>
      </c>
      <c r="G451" s="31">
        <v>0</v>
      </c>
      <c r="H451" t="s">
        <v>256</v>
      </c>
      <c r="I451" t="s">
        <v>255</v>
      </c>
    </row>
    <row r="452" spans="1:9" hidden="1" x14ac:dyDescent="0.25">
      <c r="A452" s="1">
        <v>44946</v>
      </c>
      <c r="B452" t="s">
        <v>273</v>
      </c>
      <c r="C452" t="s">
        <v>51</v>
      </c>
      <c r="D452" t="s">
        <v>75</v>
      </c>
      <c r="E452" t="s">
        <v>166</v>
      </c>
      <c r="F452" t="s">
        <v>251</v>
      </c>
      <c r="G452" s="31">
        <v>1.5146014663558423E-4</v>
      </c>
      <c r="H452" t="s">
        <v>256</v>
      </c>
      <c r="I452" t="s">
        <v>255</v>
      </c>
    </row>
    <row r="453" spans="1:9" hidden="1" x14ac:dyDescent="0.25">
      <c r="A453" s="1">
        <v>44946</v>
      </c>
      <c r="B453" t="s">
        <v>273</v>
      </c>
      <c r="C453" t="s">
        <v>51</v>
      </c>
      <c r="D453" t="s">
        <v>75</v>
      </c>
      <c r="E453" t="s">
        <v>164</v>
      </c>
      <c r="F453" t="s">
        <v>251</v>
      </c>
      <c r="G453" s="31">
        <v>8.0822671053714108E-5</v>
      </c>
      <c r="H453" t="s">
        <v>256</v>
      </c>
      <c r="I453" t="s">
        <v>255</v>
      </c>
    </row>
    <row r="454" spans="1:9" hidden="1" x14ac:dyDescent="0.25">
      <c r="A454" s="1">
        <v>44946</v>
      </c>
      <c r="B454" t="s">
        <v>273</v>
      </c>
      <c r="C454" t="s">
        <v>51</v>
      </c>
      <c r="D454" t="s">
        <v>75</v>
      </c>
      <c r="E454" t="s">
        <v>162</v>
      </c>
      <c r="F454" t="s">
        <v>251</v>
      </c>
      <c r="G454" s="31">
        <v>0</v>
      </c>
      <c r="H454" t="s">
        <v>256</v>
      </c>
      <c r="I454" t="s">
        <v>255</v>
      </c>
    </row>
    <row r="455" spans="1:9" hidden="1" x14ac:dyDescent="0.25">
      <c r="A455" s="1">
        <v>44946</v>
      </c>
      <c r="B455" t="s">
        <v>273</v>
      </c>
      <c r="C455" t="s">
        <v>51</v>
      </c>
      <c r="D455" t="s">
        <v>75</v>
      </c>
      <c r="E455" t="s">
        <v>165</v>
      </c>
      <c r="F455" t="s">
        <v>251</v>
      </c>
      <c r="G455" s="31">
        <v>4.075627089969171E-4</v>
      </c>
      <c r="H455" t="s">
        <v>256</v>
      </c>
      <c r="I455" t="s">
        <v>255</v>
      </c>
    </row>
    <row r="456" spans="1:9" hidden="1" x14ac:dyDescent="0.25">
      <c r="A456" s="1">
        <v>44946</v>
      </c>
      <c r="B456" t="s">
        <v>273</v>
      </c>
      <c r="C456" t="s">
        <v>51</v>
      </c>
      <c r="D456" t="s">
        <v>75</v>
      </c>
      <c r="E456" t="s">
        <v>167</v>
      </c>
      <c r="F456" t="s">
        <v>251</v>
      </c>
      <c r="G456" s="31">
        <v>0</v>
      </c>
      <c r="H456" t="s">
        <v>256</v>
      </c>
      <c r="I456" t="s">
        <v>255</v>
      </c>
    </row>
    <row r="457" spans="1:9" hidden="1" x14ac:dyDescent="0.25">
      <c r="A457" s="1">
        <v>44946</v>
      </c>
      <c r="B457" t="s">
        <v>273</v>
      </c>
      <c r="C457" t="s">
        <v>51</v>
      </c>
      <c r="D457" t="s">
        <v>75</v>
      </c>
      <c r="E457" t="s">
        <v>1</v>
      </c>
      <c r="F457" t="s">
        <v>251</v>
      </c>
      <c r="G457" s="31">
        <v>0</v>
      </c>
      <c r="H457" t="s">
        <v>256</v>
      </c>
      <c r="I457" t="s">
        <v>255</v>
      </c>
    </row>
    <row r="458" spans="1:9" hidden="1" x14ac:dyDescent="0.25">
      <c r="A458" s="1">
        <v>44946</v>
      </c>
      <c r="B458" t="s">
        <v>254</v>
      </c>
      <c r="C458" t="s">
        <v>51</v>
      </c>
      <c r="D458" t="s">
        <v>118</v>
      </c>
      <c r="E458" t="s">
        <v>132</v>
      </c>
      <c r="F458" t="s">
        <v>251</v>
      </c>
      <c r="G458" s="31">
        <v>9.8087075069395041E-2</v>
      </c>
      <c r="H458" t="s">
        <v>276</v>
      </c>
      <c r="I458" t="s">
        <v>255</v>
      </c>
    </row>
    <row r="459" spans="1:9" hidden="1" x14ac:dyDescent="0.25">
      <c r="A459" s="1">
        <v>44946</v>
      </c>
      <c r="B459" t="s">
        <v>254</v>
      </c>
      <c r="C459" t="s">
        <v>51</v>
      </c>
      <c r="D459" t="s">
        <v>118</v>
      </c>
      <c r="E459" t="s">
        <v>133</v>
      </c>
      <c r="F459" t="s">
        <v>251</v>
      </c>
      <c r="G459" s="31">
        <v>7.2806694915763803E-2</v>
      </c>
      <c r="H459" t="s">
        <v>276</v>
      </c>
      <c r="I459" t="s">
        <v>255</v>
      </c>
    </row>
    <row r="460" spans="1:9" hidden="1" x14ac:dyDescent="0.25">
      <c r="A460" s="1">
        <v>44946</v>
      </c>
      <c r="B460" t="s">
        <v>254</v>
      </c>
      <c r="C460" t="s">
        <v>51</v>
      </c>
      <c r="D460" t="s">
        <v>118</v>
      </c>
      <c r="E460" t="s">
        <v>134</v>
      </c>
      <c r="F460" t="s">
        <v>251</v>
      </c>
      <c r="G460" s="31">
        <v>4.6629917275761851E-2</v>
      </c>
      <c r="H460" t="s">
        <v>276</v>
      </c>
      <c r="I460" t="s">
        <v>255</v>
      </c>
    </row>
    <row r="461" spans="1:9" hidden="1" x14ac:dyDescent="0.25">
      <c r="A461" s="1">
        <v>44946</v>
      </c>
      <c r="B461" t="s">
        <v>254</v>
      </c>
      <c r="C461" t="s">
        <v>51</v>
      </c>
      <c r="D461" t="s">
        <v>118</v>
      </c>
      <c r="E461" t="s">
        <v>135</v>
      </c>
      <c r="F461" t="s">
        <v>251</v>
      </c>
      <c r="G461" s="31">
        <v>9.3624229593359712E-2</v>
      </c>
      <c r="H461" t="s">
        <v>276</v>
      </c>
      <c r="I461" t="s">
        <v>255</v>
      </c>
    </row>
    <row r="462" spans="1:9" hidden="1" x14ac:dyDescent="0.25">
      <c r="A462" s="1">
        <v>44946</v>
      </c>
      <c r="B462" t="s">
        <v>254</v>
      </c>
      <c r="C462" t="s">
        <v>51</v>
      </c>
      <c r="D462" t="s">
        <v>118</v>
      </c>
      <c r="E462" t="s">
        <v>137</v>
      </c>
      <c r="F462" t="s">
        <v>251</v>
      </c>
      <c r="G462" s="31">
        <v>0.11723475214943456</v>
      </c>
      <c r="H462" t="s">
        <v>276</v>
      </c>
      <c r="I462" t="s">
        <v>255</v>
      </c>
    </row>
    <row r="463" spans="1:9" hidden="1" x14ac:dyDescent="0.25">
      <c r="A463" s="1">
        <v>44946</v>
      </c>
      <c r="B463" t="s">
        <v>254</v>
      </c>
      <c r="C463" t="s">
        <v>51</v>
      </c>
      <c r="D463" t="s">
        <v>118</v>
      </c>
      <c r="E463" t="s">
        <v>138</v>
      </c>
      <c r="F463" t="s">
        <v>251</v>
      </c>
      <c r="G463" s="31">
        <v>0</v>
      </c>
      <c r="H463" t="s">
        <v>276</v>
      </c>
      <c r="I463" t="s">
        <v>255</v>
      </c>
    </row>
    <row r="464" spans="1:9" hidden="1" x14ac:dyDescent="0.25">
      <c r="A464" s="1">
        <v>44946</v>
      </c>
      <c r="B464" t="s">
        <v>254</v>
      </c>
      <c r="C464" t="s">
        <v>51</v>
      </c>
      <c r="D464" t="s">
        <v>118</v>
      </c>
      <c r="E464" t="s">
        <v>139</v>
      </c>
      <c r="F464" t="s">
        <v>251</v>
      </c>
      <c r="G464" s="31">
        <v>0.39925486579253744</v>
      </c>
      <c r="H464" t="s">
        <v>276</v>
      </c>
      <c r="I464" t="s">
        <v>255</v>
      </c>
    </row>
    <row r="465" spans="1:9" hidden="1" x14ac:dyDescent="0.25">
      <c r="A465" s="1">
        <v>44946</v>
      </c>
      <c r="B465" t="s">
        <v>254</v>
      </c>
      <c r="C465" t="s">
        <v>51</v>
      </c>
      <c r="D465" t="s">
        <v>118</v>
      </c>
      <c r="E465" t="s">
        <v>140</v>
      </c>
      <c r="F465" t="s">
        <v>251</v>
      </c>
      <c r="G465" s="31">
        <v>5.0419276594229775E-2</v>
      </c>
      <c r="H465" t="s">
        <v>276</v>
      </c>
      <c r="I465" t="s">
        <v>255</v>
      </c>
    </row>
    <row r="466" spans="1:9" hidden="1" x14ac:dyDescent="0.25">
      <c r="A466" s="1">
        <v>44946</v>
      </c>
      <c r="B466" t="s">
        <v>254</v>
      </c>
      <c r="C466" t="s">
        <v>51</v>
      </c>
      <c r="D466" t="s">
        <v>118</v>
      </c>
      <c r="E466" t="s">
        <v>141</v>
      </c>
      <c r="F466" t="s">
        <v>251</v>
      </c>
      <c r="G466" s="31">
        <v>4.7076893090506604E-2</v>
      </c>
      <c r="H466" t="s">
        <v>276</v>
      </c>
      <c r="I466" t="s">
        <v>255</v>
      </c>
    </row>
    <row r="467" spans="1:9" hidden="1" x14ac:dyDescent="0.25">
      <c r="A467" s="1">
        <v>44946</v>
      </c>
      <c r="B467" t="s">
        <v>254</v>
      </c>
      <c r="C467" t="s">
        <v>51</v>
      </c>
      <c r="D467" t="s">
        <v>118</v>
      </c>
      <c r="E467" t="s">
        <v>142</v>
      </c>
      <c r="F467" t="s">
        <v>251</v>
      </c>
      <c r="G467" s="31">
        <v>8.9613822391207739E-3</v>
      </c>
      <c r="H467" t="s">
        <v>276</v>
      </c>
      <c r="I467" t="s">
        <v>255</v>
      </c>
    </row>
    <row r="468" spans="1:9" hidden="1" x14ac:dyDescent="0.25">
      <c r="A468" s="1">
        <v>44946</v>
      </c>
      <c r="B468" t="s">
        <v>254</v>
      </c>
      <c r="C468" t="s">
        <v>51</v>
      </c>
      <c r="D468" t="s">
        <v>118</v>
      </c>
      <c r="E468" t="s">
        <v>143</v>
      </c>
      <c r="F468" t="s">
        <v>251</v>
      </c>
      <c r="G468" s="31">
        <v>1.9475815784813852</v>
      </c>
      <c r="H468" t="s">
        <v>276</v>
      </c>
      <c r="I468" t="s">
        <v>255</v>
      </c>
    </row>
    <row r="469" spans="1:9" hidden="1" x14ac:dyDescent="0.25">
      <c r="A469" s="1">
        <v>44946</v>
      </c>
      <c r="B469" t="s">
        <v>254</v>
      </c>
      <c r="C469" t="s">
        <v>51</v>
      </c>
      <c r="D469" t="s">
        <v>118</v>
      </c>
      <c r="E469" t="s">
        <v>144</v>
      </c>
      <c r="F469" t="s">
        <v>251</v>
      </c>
      <c r="G469" s="31">
        <v>5.4832294135242335E-2</v>
      </c>
      <c r="H469" t="s">
        <v>276</v>
      </c>
      <c r="I469" t="s">
        <v>255</v>
      </c>
    </row>
    <row r="470" spans="1:9" hidden="1" x14ac:dyDescent="0.25">
      <c r="A470" s="1">
        <v>44946</v>
      </c>
      <c r="B470" t="s">
        <v>254</v>
      </c>
      <c r="C470" t="s">
        <v>51</v>
      </c>
      <c r="D470" t="s">
        <v>118</v>
      </c>
      <c r="E470" t="s">
        <v>145</v>
      </c>
      <c r="F470" t="s">
        <v>251</v>
      </c>
      <c r="G470" s="31">
        <v>2.2831202583191081E-2</v>
      </c>
      <c r="H470" t="s">
        <v>276</v>
      </c>
      <c r="I470" t="s">
        <v>255</v>
      </c>
    </row>
    <row r="471" spans="1:9" hidden="1" x14ac:dyDescent="0.25">
      <c r="A471" s="1">
        <v>44946</v>
      </c>
      <c r="B471" t="s">
        <v>254</v>
      </c>
      <c r="C471" t="s">
        <v>51</v>
      </c>
      <c r="D471" t="s">
        <v>118</v>
      </c>
      <c r="E471" t="s">
        <v>146</v>
      </c>
      <c r="F471" t="s">
        <v>251</v>
      </c>
      <c r="G471" s="31">
        <v>7.5450127517368171E-3</v>
      </c>
      <c r="H471" t="s">
        <v>276</v>
      </c>
      <c r="I471" t="s">
        <v>255</v>
      </c>
    </row>
    <row r="472" spans="1:9" hidden="1" x14ac:dyDescent="0.25">
      <c r="A472" s="1">
        <v>44946</v>
      </c>
      <c r="B472" t="s">
        <v>254</v>
      </c>
      <c r="C472" t="s">
        <v>51</v>
      </c>
      <c r="D472" t="s">
        <v>118</v>
      </c>
      <c r="E472" t="s">
        <v>147</v>
      </c>
      <c r="F472" t="s">
        <v>251</v>
      </c>
      <c r="G472" s="31">
        <v>0.52950721539513756</v>
      </c>
      <c r="H472" t="s">
        <v>276</v>
      </c>
      <c r="I472" t="s">
        <v>255</v>
      </c>
    </row>
    <row r="473" spans="1:9" hidden="1" x14ac:dyDescent="0.25">
      <c r="A473" s="1">
        <v>44946</v>
      </c>
      <c r="B473" t="s">
        <v>254</v>
      </c>
      <c r="C473" t="s">
        <v>51</v>
      </c>
      <c r="D473" t="s">
        <v>118</v>
      </c>
      <c r="E473" t="s">
        <v>148</v>
      </c>
      <c r="F473" t="s">
        <v>251</v>
      </c>
      <c r="G473" s="31">
        <v>17.34693125513321</v>
      </c>
      <c r="H473" t="s">
        <v>276</v>
      </c>
      <c r="I473" t="s">
        <v>255</v>
      </c>
    </row>
    <row r="474" spans="1:9" hidden="1" x14ac:dyDescent="0.25">
      <c r="A474" s="1">
        <v>44946</v>
      </c>
      <c r="B474" t="s">
        <v>254</v>
      </c>
      <c r="C474" t="s">
        <v>51</v>
      </c>
      <c r="D474" t="s">
        <v>118</v>
      </c>
      <c r="E474" t="s">
        <v>148</v>
      </c>
      <c r="F474" t="s">
        <v>252</v>
      </c>
      <c r="G474" s="31">
        <v>17.34693125513321</v>
      </c>
      <c r="H474" t="s">
        <v>276</v>
      </c>
      <c r="I474" t="s">
        <v>255</v>
      </c>
    </row>
    <row r="475" spans="1:9" hidden="1" x14ac:dyDescent="0.25">
      <c r="A475" s="1">
        <v>44946</v>
      </c>
      <c r="B475" t="s">
        <v>254</v>
      </c>
      <c r="C475" t="s">
        <v>51</v>
      </c>
      <c r="D475" t="s">
        <v>118</v>
      </c>
      <c r="E475" t="s">
        <v>149</v>
      </c>
      <c r="F475" t="s">
        <v>251</v>
      </c>
      <c r="G475" s="31">
        <v>1.6276831227721229</v>
      </c>
      <c r="H475" t="s">
        <v>276</v>
      </c>
      <c r="I475" t="s">
        <v>255</v>
      </c>
    </row>
    <row r="476" spans="1:9" hidden="1" x14ac:dyDescent="0.25">
      <c r="A476" s="1">
        <v>44946</v>
      </c>
      <c r="B476" t="s">
        <v>254</v>
      </c>
      <c r="C476" t="s">
        <v>51</v>
      </c>
      <c r="D476" t="s">
        <v>118</v>
      </c>
      <c r="E476" t="s">
        <v>150</v>
      </c>
      <c r="F476" t="s">
        <v>251</v>
      </c>
      <c r="G476" s="31">
        <v>20.476116896060216</v>
      </c>
      <c r="H476" t="s">
        <v>276</v>
      </c>
      <c r="I476" t="s">
        <v>255</v>
      </c>
    </row>
    <row r="477" spans="1:9" hidden="1" x14ac:dyDescent="0.25">
      <c r="A477" s="1">
        <v>44946</v>
      </c>
      <c r="B477" t="s">
        <v>254</v>
      </c>
      <c r="C477" t="s">
        <v>51</v>
      </c>
      <c r="D477" t="s">
        <v>118</v>
      </c>
      <c r="E477" t="s">
        <v>150</v>
      </c>
      <c r="F477" t="s">
        <v>252</v>
      </c>
      <c r="G477" s="31">
        <v>20.476116896060216</v>
      </c>
      <c r="H477" t="s">
        <v>276</v>
      </c>
      <c r="I477" t="s">
        <v>255</v>
      </c>
    </row>
    <row r="478" spans="1:9" hidden="1" x14ac:dyDescent="0.25">
      <c r="A478" s="1">
        <v>44946</v>
      </c>
      <c r="B478" t="s">
        <v>254</v>
      </c>
      <c r="C478" t="s">
        <v>51</v>
      </c>
      <c r="D478" t="s">
        <v>118</v>
      </c>
      <c r="E478" t="s">
        <v>151</v>
      </c>
      <c r="F478" t="s">
        <v>251</v>
      </c>
      <c r="G478" s="31">
        <v>0.41395903284303737</v>
      </c>
      <c r="H478" t="s">
        <v>276</v>
      </c>
      <c r="I478" t="s">
        <v>255</v>
      </c>
    </row>
    <row r="479" spans="1:9" hidden="1" x14ac:dyDescent="0.25">
      <c r="A479" s="1">
        <v>44946</v>
      </c>
      <c r="B479" t="s">
        <v>254</v>
      </c>
      <c r="C479" t="s">
        <v>51</v>
      </c>
      <c r="D479" t="s">
        <v>118</v>
      </c>
      <c r="E479" t="s">
        <v>155</v>
      </c>
      <c r="F479" t="s">
        <v>251</v>
      </c>
      <c r="G479" s="31">
        <v>0</v>
      </c>
      <c r="H479" t="s">
        <v>276</v>
      </c>
      <c r="I479" t="s">
        <v>255</v>
      </c>
    </row>
    <row r="480" spans="1:9" hidden="1" x14ac:dyDescent="0.25">
      <c r="A480" s="1">
        <v>44946</v>
      </c>
      <c r="B480" t="s">
        <v>254</v>
      </c>
      <c r="C480" t="s">
        <v>51</v>
      </c>
      <c r="D480" t="s">
        <v>118</v>
      </c>
      <c r="E480" t="s">
        <v>153</v>
      </c>
      <c r="F480" t="s">
        <v>251</v>
      </c>
      <c r="G480" s="31">
        <v>2.8636228790027807E-2</v>
      </c>
      <c r="H480" t="s">
        <v>276</v>
      </c>
      <c r="I480" t="s">
        <v>255</v>
      </c>
    </row>
    <row r="481" spans="1:9" hidden="1" x14ac:dyDescent="0.25">
      <c r="A481" s="1">
        <v>44946</v>
      </c>
      <c r="B481" t="s">
        <v>254</v>
      </c>
      <c r="C481" t="s">
        <v>51</v>
      </c>
      <c r="D481" t="s">
        <v>118</v>
      </c>
      <c r="E481" t="s">
        <v>152</v>
      </c>
      <c r="F481" t="s">
        <v>251</v>
      </c>
      <c r="G481" s="31">
        <v>1.4008705682303052E-2</v>
      </c>
      <c r="H481" t="s">
        <v>276</v>
      </c>
      <c r="I481" t="s">
        <v>255</v>
      </c>
    </row>
    <row r="482" spans="1:9" hidden="1" x14ac:dyDescent="0.25">
      <c r="A482" s="1">
        <v>44946</v>
      </c>
      <c r="B482" t="s">
        <v>254</v>
      </c>
      <c r="C482" t="s">
        <v>51</v>
      </c>
      <c r="D482" t="s">
        <v>118</v>
      </c>
      <c r="E482" t="s">
        <v>154</v>
      </c>
      <c r="F482" t="s">
        <v>251</v>
      </c>
      <c r="G482" s="31">
        <v>0</v>
      </c>
      <c r="H482" t="s">
        <v>276</v>
      </c>
      <c r="I482" t="s">
        <v>255</v>
      </c>
    </row>
    <row r="483" spans="1:9" hidden="1" x14ac:dyDescent="0.25">
      <c r="A483" s="1">
        <v>44946</v>
      </c>
      <c r="B483" t="s">
        <v>254</v>
      </c>
      <c r="C483" t="s">
        <v>51</v>
      </c>
      <c r="D483" t="s">
        <v>118</v>
      </c>
      <c r="E483" t="s">
        <v>157</v>
      </c>
      <c r="F483" t="s">
        <v>251</v>
      </c>
      <c r="G483" s="31">
        <v>0</v>
      </c>
      <c r="H483" t="s">
        <v>276</v>
      </c>
      <c r="I483" t="s">
        <v>255</v>
      </c>
    </row>
    <row r="484" spans="1:9" hidden="1" x14ac:dyDescent="0.25">
      <c r="A484" s="1">
        <v>44946</v>
      </c>
      <c r="B484" t="s">
        <v>254</v>
      </c>
      <c r="C484" t="s">
        <v>51</v>
      </c>
      <c r="D484" t="s">
        <v>118</v>
      </c>
      <c r="E484" t="s">
        <v>156</v>
      </c>
      <c r="F484" t="s">
        <v>251</v>
      </c>
      <c r="G484" s="31">
        <v>0</v>
      </c>
      <c r="H484" t="s">
        <v>276</v>
      </c>
      <c r="I484" t="s">
        <v>255</v>
      </c>
    </row>
    <row r="485" spans="1:9" hidden="1" x14ac:dyDescent="0.25">
      <c r="A485" s="1">
        <v>44946</v>
      </c>
      <c r="B485" t="s">
        <v>254</v>
      </c>
      <c r="C485" t="s">
        <v>51</v>
      </c>
      <c r="D485" t="s">
        <v>118</v>
      </c>
      <c r="E485" t="s">
        <v>159</v>
      </c>
      <c r="F485" t="s">
        <v>251</v>
      </c>
      <c r="G485" s="31">
        <v>0</v>
      </c>
      <c r="H485" t="s">
        <v>276</v>
      </c>
      <c r="I485" t="s">
        <v>255</v>
      </c>
    </row>
    <row r="486" spans="1:9" hidden="1" x14ac:dyDescent="0.25">
      <c r="A486" s="1">
        <v>44946</v>
      </c>
      <c r="B486" t="s">
        <v>254</v>
      </c>
      <c r="C486" t="s">
        <v>51</v>
      </c>
      <c r="D486" t="s">
        <v>118</v>
      </c>
      <c r="E486" t="s">
        <v>163</v>
      </c>
      <c r="F486" t="s">
        <v>251</v>
      </c>
      <c r="G486" s="31">
        <v>0</v>
      </c>
      <c r="H486" t="s">
        <v>276</v>
      </c>
      <c r="I486" t="s">
        <v>255</v>
      </c>
    </row>
    <row r="487" spans="1:9" hidden="1" x14ac:dyDescent="0.25">
      <c r="A487" s="1">
        <v>44946</v>
      </c>
      <c r="B487" t="s">
        <v>254</v>
      </c>
      <c r="C487" t="s">
        <v>51</v>
      </c>
      <c r="D487" t="s">
        <v>118</v>
      </c>
      <c r="E487" t="s">
        <v>161</v>
      </c>
      <c r="F487" t="s">
        <v>251</v>
      </c>
      <c r="G487" s="31">
        <v>0</v>
      </c>
      <c r="H487" t="s">
        <v>276</v>
      </c>
      <c r="I487" t="s">
        <v>255</v>
      </c>
    </row>
    <row r="488" spans="1:9" hidden="1" x14ac:dyDescent="0.25">
      <c r="A488" s="1">
        <v>44946</v>
      </c>
      <c r="B488" t="s">
        <v>254</v>
      </c>
      <c r="C488" t="s">
        <v>51</v>
      </c>
      <c r="D488" t="s">
        <v>118</v>
      </c>
      <c r="E488" t="s">
        <v>158</v>
      </c>
      <c r="F488" t="s">
        <v>251</v>
      </c>
      <c r="G488" s="31">
        <v>6.1093863453407227E-3</v>
      </c>
      <c r="H488" t="s">
        <v>276</v>
      </c>
      <c r="I488" t="s">
        <v>255</v>
      </c>
    </row>
    <row r="489" spans="1:9" hidden="1" x14ac:dyDescent="0.25">
      <c r="A489" s="1">
        <v>44946</v>
      </c>
      <c r="B489" t="s">
        <v>254</v>
      </c>
      <c r="C489" t="s">
        <v>51</v>
      </c>
      <c r="D489" t="s">
        <v>118</v>
      </c>
      <c r="E489" t="s">
        <v>160</v>
      </c>
      <c r="F489" t="s">
        <v>251</v>
      </c>
      <c r="G489" s="31">
        <v>6.7100571549086937E-3</v>
      </c>
      <c r="H489" t="s">
        <v>276</v>
      </c>
      <c r="I489" t="s">
        <v>255</v>
      </c>
    </row>
    <row r="490" spans="1:9" hidden="1" x14ac:dyDescent="0.25">
      <c r="A490" s="1">
        <v>44946</v>
      </c>
      <c r="B490" t="s">
        <v>254</v>
      </c>
      <c r="C490" t="s">
        <v>51</v>
      </c>
      <c r="D490" t="s">
        <v>118</v>
      </c>
      <c r="E490" t="s">
        <v>166</v>
      </c>
      <c r="F490" t="s">
        <v>251</v>
      </c>
      <c r="G490" s="31">
        <v>0</v>
      </c>
      <c r="H490" t="s">
        <v>276</v>
      </c>
      <c r="I490" t="s">
        <v>255</v>
      </c>
    </row>
    <row r="491" spans="1:9" hidden="1" x14ac:dyDescent="0.25">
      <c r="A491" s="1">
        <v>44946</v>
      </c>
      <c r="B491" t="s">
        <v>254</v>
      </c>
      <c r="C491" t="s">
        <v>51</v>
      </c>
      <c r="D491" t="s">
        <v>118</v>
      </c>
      <c r="E491" t="s">
        <v>164</v>
      </c>
      <c r="F491" t="s">
        <v>251</v>
      </c>
      <c r="G491" s="31">
        <v>0</v>
      </c>
      <c r="H491" t="s">
        <v>276</v>
      </c>
      <c r="I491" t="s">
        <v>255</v>
      </c>
    </row>
    <row r="492" spans="1:9" hidden="1" x14ac:dyDescent="0.25">
      <c r="A492" s="1">
        <v>44946</v>
      </c>
      <c r="B492" t="s">
        <v>254</v>
      </c>
      <c r="C492" t="s">
        <v>51</v>
      </c>
      <c r="D492" t="s">
        <v>118</v>
      </c>
      <c r="E492" t="s">
        <v>162</v>
      </c>
      <c r="F492" t="s">
        <v>251</v>
      </c>
      <c r="G492" s="31">
        <v>0</v>
      </c>
      <c r="H492" t="s">
        <v>276</v>
      </c>
      <c r="I492" t="s">
        <v>255</v>
      </c>
    </row>
    <row r="493" spans="1:9" hidden="1" x14ac:dyDescent="0.25">
      <c r="A493" s="1">
        <v>44946</v>
      </c>
      <c r="B493" t="s">
        <v>254</v>
      </c>
      <c r="C493" t="s">
        <v>51</v>
      </c>
      <c r="D493" t="s">
        <v>118</v>
      </c>
      <c r="E493" t="s">
        <v>165</v>
      </c>
      <c r="F493" t="s">
        <v>251</v>
      </c>
      <c r="G493" s="31">
        <v>0</v>
      </c>
      <c r="H493" t="s">
        <v>276</v>
      </c>
      <c r="I493" t="s">
        <v>255</v>
      </c>
    </row>
    <row r="494" spans="1:9" hidden="1" x14ac:dyDescent="0.25">
      <c r="A494" s="1">
        <v>44946</v>
      </c>
      <c r="B494" t="s">
        <v>254</v>
      </c>
      <c r="C494" t="s">
        <v>51</v>
      </c>
      <c r="D494" t="s">
        <v>118</v>
      </c>
      <c r="E494" t="s">
        <v>167</v>
      </c>
      <c r="F494" t="s">
        <v>251</v>
      </c>
      <c r="G494" s="31">
        <v>0</v>
      </c>
      <c r="H494" t="s">
        <v>276</v>
      </c>
      <c r="I494" t="s">
        <v>255</v>
      </c>
    </row>
    <row r="495" spans="1:9" hidden="1" x14ac:dyDescent="0.25">
      <c r="A495" s="1">
        <v>44946</v>
      </c>
      <c r="B495" t="s">
        <v>254</v>
      </c>
      <c r="C495" t="s">
        <v>51</v>
      </c>
      <c r="D495" t="s">
        <v>118</v>
      </c>
      <c r="E495" t="s">
        <v>1</v>
      </c>
      <c r="F495" t="s">
        <v>251</v>
      </c>
      <c r="G495" s="31">
        <v>0</v>
      </c>
      <c r="H495" t="s">
        <v>276</v>
      </c>
      <c r="I495" t="s">
        <v>255</v>
      </c>
    </row>
    <row r="496" spans="1:9" hidden="1" x14ac:dyDescent="0.25">
      <c r="A496" s="1">
        <v>44946</v>
      </c>
      <c r="B496" t="s">
        <v>257</v>
      </c>
      <c r="C496" t="s">
        <v>57</v>
      </c>
      <c r="D496" t="s">
        <v>118</v>
      </c>
      <c r="E496" t="s">
        <v>132</v>
      </c>
      <c r="F496" t="s">
        <v>251</v>
      </c>
      <c r="G496" s="31">
        <v>1.5221422918082469E-2</v>
      </c>
      <c r="H496" t="s">
        <v>256</v>
      </c>
      <c r="I496" t="s">
        <v>255</v>
      </c>
    </row>
    <row r="497" spans="1:9" hidden="1" x14ac:dyDescent="0.25">
      <c r="A497" s="1">
        <v>44946</v>
      </c>
      <c r="B497" t="s">
        <v>257</v>
      </c>
      <c r="C497" t="s">
        <v>57</v>
      </c>
      <c r="D497" t="s">
        <v>118</v>
      </c>
      <c r="E497" t="s">
        <v>133</v>
      </c>
      <c r="F497" t="s">
        <v>251</v>
      </c>
      <c r="G497" s="31">
        <v>0</v>
      </c>
      <c r="H497" t="s">
        <v>256</v>
      </c>
      <c r="I497" t="s">
        <v>255</v>
      </c>
    </row>
    <row r="498" spans="1:9" hidden="1" x14ac:dyDescent="0.25">
      <c r="A498" s="1">
        <v>44946</v>
      </c>
      <c r="B498" t="s">
        <v>257</v>
      </c>
      <c r="C498" t="s">
        <v>57</v>
      </c>
      <c r="D498" t="s">
        <v>118</v>
      </c>
      <c r="E498" t="s">
        <v>134</v>
      </c>
      <c r="F498" t="s">
        <v>251</v>
      </c>
      <c r="G498" s="31">
        <v>8.2688269193481531E-3</v>
      </c>
      <c r="H498" t="s">
        <v>256</v>
      </c>
      <c r="I498" t="s">
        <v>255</v>
      </c>
    </row>
    <row r="499" spans="1:9" hidden="1" x14ac:dyDescent="0.25">
      <c r="A499" s="1">
        <v>44946</v>
      </c>
      <c r="B499" t="s">
        <v>257</v>
      </c>
      <c r="C499" t="s">
        <v>57</v>
      </c>
      <c r="D499" t="s">
        <v>118</v>
      </c>
      <c r="E499" t="s">
        <v>135</v>
      </c>
      <c r="F499" t="s">
        <v>251</v>
      </c>
      <c r="G499" s="31">
        <v>2.1481951578881827E-2</v>
      </c>
      <c r="H499" t="s">
        <v>256</v>
      </c>
      <c r="I499" t="s">
        <v>255</v>
      </c>
    </row>
    <row r="500" spans="1:9" hidden="1" x14ac:dyDescent="0.25">
      <c r="A500" s="1">
        <v>44946</v>
      </c>
      <c r="B500" t="s">
        <v>257</v>
      </c>
      <c r="C500" t="s">
        <v>57</v>
      </c>
      <c r="D500" t="s">
        <v>118</v>
      </c>
      <c r="E500" t="s">
        <v>137</v>
      </c>
      <c r="F500" t="s">
        <v>251</v>
      </c>
      <c r="G500" s="31">
        <v>3.0190614707584461E-2</v>
      </c>
      <c r="H500" t="s">
        <v>256</v>
      </c>
      <c r="I500" t="s">
        <v>255</v>
      </c>
    </row>
    <row r="501" spans="1:9" hidden="1" x14ac:dyDescent="0.25">
      <c r="A501" s="1">
        <v>44946</v>
      </c>
      <c r="B501" t="s">
        <v>257</v>
      </c>
      <c r="C501" t="s">
        <v>57</v>
      </c>
      <c r="D501" t="s">
        <v>118</v>
      </c>
      <c r="E501" t="s">
        <v>138</v>
      </c>
      <c r="F501" t="s">
        <v>251</v>
      </c>
      <c r="G501" s="31">
        <v>0</v>
      </c>
      <c r="H501" t="s">
        <v>256</v>
      </c>
      <c r="I501" t="s">
        <v>255</v>
      </c>
    </row>
    <row r="502" spans="1:9" hidden="1" x14ac:dyDescent="0.25">
      <c r="A502" s="1">
        <v>44946</v>
      </c>
      <c r="B502" t="s">
        <v>257</v>
      </c>
      <c r="C502" t="s">
        <v>57</v>
      </c>
      <c r="D502" t="s">
        <v>118</v>
      </c>
      <c r="E502" t="s">
        <v>139</v>
      </c>
      <c r="F502" t="s">
        <v>251</v>
      </c>
      <c r="G502" s="31">
        <v>8.6364778023188427E-2</v>
      </c>
      <c r="H502" t="s">
        <v>256</v>
      </c>
      <c r="I502" t="s">
        <v>255</v>
      </c>
    </row>
    <row r="503" spans="1:9" hidden="1" x14ac:dyDescent="0.25">
      <c r="A503" s="1">
        <v>44946</v>
      </c>
      <c r="B503" t="s">
        <v>257</v>
      </c>
      <c r="C503" t="s">
        <v>57</v>
      </c>
      <c r="D503" t="s">
        <v>118</v>
      </c>
      <c r="E503" t="s">
        <v>140</v>
      </c>
      <c r="F503" t="s">
        <v>251</v>
      </c>
      <c r="G503" s="31">
        <v>9.2999121354920451E-3</v>
      </c>
      <c r="H503" t="s">
        <v>256</v>
      </c>
      <c r="I503" t="s">
        <v>255</v>
      </c>
    </row>
    <row r="504" spans="1:9" hidden="1" x14ac:dyDescent="0.25">
      <c r="A504" s="1">
        <v>44946</v>
      </c>
      <c r="B504" t="s">
        <v>257</v>
      </c>
      <c r="C504" t="s">
        <v>57</v>
      </c>
      <c r="D504" t="s">
        <v>118</v>
      </c>
      <c r="E504" t="s">
        <v>141</v>
      </c>
      <c r="F504" t="s">
        <v>251</v>
      </c>
      <c r="G504" s="31">
        <v>8.8774345918306349E-3</v>
      </c>
      <c r="H504" t="s">
        <v>256</v>
      </c>
      <c r="I504" t="s">
        <v>255</v>
      </c>
    </row>
    <row r="505" spans="1:9" hidden="1" x14ac:dyDescent="0.25">
      <c r="A505" s="1">
        <v>44946</v>
      </c>
      <c r="B505" t="s">
        <v>257</v>
      </c>
      <c r="C505" t="s">
        <v>57</v>
      </c>
      <c r="D505" t="s">
        <v>118</v>
      </c>
      <c r="E505" t="s">
        <v>142</v>
      </c>
      <c r="F505" t="s">
        <v>251</v>
      </c>
      <c r="G505" s="31">
        <v>0</v>
      </c>
      <c r="H505" t="s">
        <v>256</v>
      </c>
      <c r="I505" t="s">
        <v>255</v>
      </c>
    </row>
    <row r="506" spans="1:9" hidden="1" x14ac:dyDescent="0.25">
      <c r="A506" s="1">
        <v>44946</v>
      </c>
      <c r="B506" t="s">
        <v>257</v>
      </c>
      <c r="C506" t="s">
        <v>57</v>
      </c>
      <c r="D506" t="s">
        <v>118</v>
      </c>
      <c r="E506" t="s">
        <v>143</v>
      </c>
      <c r="F506" t="s">
        <v>251</v>
      </c>
      <c r="G506" s="31">
        <v>1.2498397001813373</v>
      </c>
      <c r="H506" t="s">
        <v>256</v>
      </c>
      <c r="I506" t="s">
        <v>255</v>
      </c>
    </row>
    <row r="507" spans="1:9" hidden="1" x14ac:dyDescent="0.25">
      <c r="A507" s="1">
        <v>44946</v>
      </c>
      <c r="B507" t="s">
        <v>257</v>
      </c>
      <c r="C507" t="s">
        <v>57</v>
      </c>
      <c r="D507" t="s">
        <v>118</v>
      </c>
      <c r="E507" t="s">
        <v>144</v>
      </c>
      <c r="F507" t="s">
        <v>251</v>
      </c>
      <c r="G507" s="31">
        <v>7.2641716147895429E-3</v>
      </c>
      <c r="H507" t="s">
        <v>256</v>
      </c>
      <c r="I507" t="s">
        <v>255</v>
      </c>
    </row>
    <row r="508" spans="1:9" hidden="1" x14ac:dyDescent="0.25">
      <c r="A508" s="1">
        <v>44946</v>
      </c>
      <c r="B508" t="s">
        <v>257</v>
      </c>
      <c r="C508" t="s">
        <v>57</v>
      </c>
      <c r="D508" t="s">
        <v>118</v>
      </c>
      <c r="E508" t="s">
        <v>145</v>
      </c>
      <c r="F508" t="s">
        <v>251</v>
      </c>
      <c r="G508" s="31">
        <v>6.509550912703087E-3</v>
      </c>
      <c r="H508" t="s">
        <v>256</v>
      </c>
      <c r="I508" t="s">
        <v>255</v>
      </c>
    </row>
    <row r="509" spans="1:9" hidden="1" x14ac:dyDescent="0.25">
      <c r="A509" s="1">
        <v>44946</v>
      </c>
      <c r="B509" t="s">
        <v>257</v>
      </c>
      <c r="C509" t="s">
        <v>57</v>
      </c>
      <c r="D509" t="s">
        <v>118</v>
      </c>
      <c r="E509" t="s">
        <v>146</v>
      </c>
      <c r="F509" t="s">
        <v>251</v>
      </c>
      <c r="G509" s="31">
        <v>0</v>
      </c>
      <c r="H509" t="s">
        <v>256</v>
      </c>
      <c r="I509" t="s">
        <v>255</v>
      </c>
    </row>
    <row r="510" spans="1:9" hidden="1" x14ac:dyDescent="0.25">
      <c r="A510" s="1">
        <v>44946</v>
      </c>
      <c r="B510" t="s">
        <v>257</v>
      </c>
      <c r="C510" t="s">
        <v>57</v>
      </c>
      <c r="D510" t="s">
        <v>118</v>
      </c>
      <c r="E510" t="s">
        <v>147</v>
      </c>
      <c r="F510" t="s">
        <v>251</v>
      </c>
      <c r="G510" s="31">
        <v>0.2178185431683286</v>
      </c>
      <c r="H510" t="s">
        <v>256</v>
      </c>
      <c r="I510" t="s">
        <v>255</v>
      </c>
    </row>
    <row r="511" spans="1:9" hidden="1" x14ac:dyDescent="0.25">
      <c r="A511" s="1">
        <v>44946</v>
      </c>
      <c r="B511" t="s">
        <v>257</v>
      </c>
      <c r="C511" t="s">
        <v>57</v>
      </c>
      <c r="D511" t="s">
        <v>118</v>
      </c>
      <c r="E511" t="s">
        <v>148</v>
      </c>
      <c r="F511" t="s">
        <v>251</v>
      </c>
      <c r="G511" s="31">
        <v>8.9275885083379212</v>
      </c>
      <c r="H511" t="s">
        <v>256</v>
      </c>
      <c r="I511" t="s">
        <v>255</v>
      </c>
    </row>
    <row r="512" spans="1:9" hidden="1" x14ac:dyDescent="0.25">
      <c r="A512" s="1">
        <v>44946</v>
      </c>
      <c r="B512" t="s">
        <v>257</v>
      </c>
      <c r="C512" t="s">
        <v>57</v>
      </c>
      <c r="D512" t="s">
        <v>118</v>
      </c>
      <c r="E512" t="s">
        <v>148</v>
      </c>
      <c r="F512" t="s">
        <v>252</v>
      </c>
      <c r="G512" s="31">
        <v>8.9275885083379212</v>
      </c>
      <c r="H512" t="s">
        <v>256</v>
      </c>
      <c r="I512" t="s">
        <v>255</v>
      </c>
    </row>
    <row r="513" spans="1:9" hidden="1" x14ac:dyDescent="0.25">
      <c r="A513" s="1">
        <v>44946</v>
      </c>
      <c r="B513" t="s">
        <v>257</v>
      </c>
      <c r="C513" t="s">
        <v>57</v>
      </c>
      <c r="D513" t="s">
        <v>118</v>
      </c>
      <c r="E513" t="s">
        <v>149</v>
      </c>
      <c r="F513" t="s">
        <v>251</v>
      </c>
      <c r="G513" s="31">
        <v>1.0645895716266855</v>
      </c>
      <c r="H513" t="s">
        <v>256</v>
      </c>
      <c r="I513" t="s">
        <v>255</v>
      </c>
    </row>
    <row r="514" spans="1:9" hidden="1" x14ac:dyDescent="0.25">
      <c r="A514" s="1">
        <v>44946</v>
      </c>
      <c r="B514" t="s">
        <v>257</v>
      </c>
      <c r="C514" t="s">
        <v>57</v>
      </c>
      <c r="D514" t="s">
        <v>118</v>
      </c>
      <c r="E514" t="s">
        <v>150</v>
      </c>
      <c r="F514" t="s">
        <v>251</v>
      </c>
      <c r="G514" s="31">
        <v>5.0914943987412613</v>
      </c>
      <c r="H514" t="s">
        <v>256</v>
      </c>
      <c r="I514" t="s">
        <v>255</v>
      </c>
    </row>
    <row r="515" spans="1:9" hidden="1" x14ac:dyDescent="0.25">
      <c r="A515" s="1">
        <v>44946</v>
      </c>
      <c r="B515" t="s">
        <v>257</v>
      </c>
      <c r="C515" t="s">
        <v>57</v>
      </c>
      <c r="D515" t="s">
        <v>118</v>
      </c>
      <c r="E515" t="s">
        <v>150</v>
      </c>
      <c r="F515" t="s">
        <v>252</v>
      </c>
      <c r="G515" s="31">
        <v>5.0914943987412613</v>
      </c>
      <c r="H515" t="s">
        <v>256</v>
      </c>
      <c r="I515" t="s">
        <v>255</v>
      </c>
    </row>
    <row r="516" spans="1:9" hidden="1" x14ac:dyDescent="0.25">
      <c r="A516" s="1">
        <v>44946</v>
      </c>
      <c r="B516" t="s">
        <v>257</v>
      </c>
      <c r="C516" t="s">
        <v>57</v>
      </c>
      <c r="D516" t="s">
        <v>118</v>
      </c>
      <c r="E516" t="s">
        <v>151</v>
      </c>
      <c r="F516" t="s">
        <v>251</v>
      </c>
      <c r="G516" s="31">
        <v>0.44761324310881756</v>
      </c>
      <c r="H516" t="s">
        <v>256</v>
      </c>
      <c r="I516" t="s">
        <v>255</v>
      </c>
    </row>
    <row r="517" spans="1:9" hidden="1" x14ac:dyDescent="0.25">
      <c r="A517" s="1">
        <v>44946</v>
      </c>
      <c r="B517" t="s">
        <v>257</v>
      </c>
      <c r="C517" t="s">
        <v>57</v>
      </c>
      <c r="D517" t="s">
        <v>118</v>
      </c>
      <c r="E517" t="s">
        <v>155</v>
      </c>
      <c r="F517" t="s">
        <v>251</v>
      </c>
      <c r="G517" s="31">
        <v>0</v>
      </c>
      <c r="H517" t="s">
        <v>256</v>
      </c>
      <c r="I517" t="s">
        <v>255</v>
      </c>
    </row>
    <row r="518" spans="1:9" hidden="1" x14ac:dyDescent="0.25">
      <c r="A518" s="1">
        <v>44946</v>
      </c>
      <c r="B518" t="s">
        <v>257</v>
      </c>
      <c r="C518" t="s">
        <v>57</v>
      </c>
      <c r="D518" t="s">
        <v>118</v>
      </c>
      <c r="E518" t="s">
        <v>153</v>
      </c>
      <c r="F518" t="s">
        <v>251</v>
      </c>
      <c r="G518" s="31">
        <v>1.5173758150316938E-2</v>
      </c>
      <c r="H518" t="s">
        <v>256</v>
      </c>
      <c r="I518" t="s">
        <v>255</v>
      </c>
    </row>
    <row r="519" spans="1:9" hidden="1" x14ac:dyDescent="0.25">
      <c r="A519" s="1">
        <v>44946</v>
      </c>
      <c r="B519" t="s">
        <v>257</v>
      </c>
      <c r="C519" t="s">
        <v>57</v>
      </c>
      <c r="D519" t="s">
        <v>118</v>
      </c>
      <c r="E519" t="s">
        <v>152</v>
      </c>
      <c r="F519" t="s">
        <v>251</v>
      </c>
      <c r="G519" s="31">
        <v>1.0991991709330098E-2</v>
      </c>
      <c r="H519" t="s">
        <v>256</v>
      </c>
      <c r="I519" t="s">
        <v>255</v>
      </c>
    </row>
    <row r="520" spans="1:9" hidden="1" x14ac:dyDescent="0.25">
      <c r="A520" s="1">
        <v>44946</v>
      </c>
      <c r="B520" t="s">
        <v>257</v>
      </c>
      <c r="C520" t="s">
        <v>57</v>
      </c>
      <c r="D520" t="s">
        <v>118</v>
      </c>
      <c r="E520" t="s">
        <v>154</v>
      </c>
      <c r="F520" t="s">
        <v>251</v>
      </c>
      <c r="G520" s="31">
        <v>0</v>
      </c>
      <c r="H520" t="s">
        <v>256</v>
      </c>
      <c r="I520" t="s">
        <v>255</v>
      </c>
    </row>
    <row r="521" spans="1:9" hidden="1" x14ac:dyDescent="0.25">
      <c r="A521" s="1">
        <v>44946</v>
      </c>
      <c r="B521" t="s">
        <v>257</v>
      </c>
      <c r="C521" t="s">
        <v>57</v>
      </c>
      <c r="D521" t="s">
        <v>118</v>
      </c>
      <c r="E521" t="s">
        <v>157</v>
      </c>
      <c r="F521" t="s">
        <v>251</v>
      </c>
      <c r="G521" s="31">
        <v>0</v>
      </c>
      <c r="H521" t="s">
        <v>256</v>
      </c>
      <c r="I521" t="s">
        <v>255</v>
      </c>
    </row>
    <row r="522" spans="1:9" hidden="1" x14ac:dyDescent="0.25">
      <c r="A522" s="1">
        <v>44946</v>
      </c>
      <c r="B522" t="s">
        <v>257</v>
      </c>
      <c r="C522" t="s">
        <v>57</v>
      </c>
      <c r="D522" t="s">
        <v>118</v>
      </c>
      <c r="E522" t="s">
        <v>156</v>
      </c>
      <c r="F522" t="s">
        <v>251</v>
      </c>
      <c r="G522" s="31">
        <v>0</v>
      </c>
      <c r="H522" t="s">
        <v>256</v>
      </c>
      <c r="I522" t="s">
        <v>255</v>
      </c>
    </row>
    <row r="523" spans="1:9" hidden="1" x14ac:dyDescent="0.25">
      <c r="A523" s="1">
        <v>44946</v>
      </c>
      <c r="B523" t="s">
        <v>257</v>
      </c>
      <c r="C523" t="s">
        <v>57</v>
      </c>
      <c r="D523" t="s">
        <v>118</v>
      </c>
      <c r="E523" t="s">
        <v>159</v>
      </c>
      <c r="F523" t="s">
        <v>251</v>
      </c>
      <c r="G523" s="31">
        <v>0</v>
      </c>
      <c r="H523" t="s">
        <v>256</v>
      </c>
      <c r="I523" t="s">
        <v>255</v>
      </c>
    </row>
    <row r="524" spans="1:9" hidden="1" x14ac:dyDescent="0.25">
      <c r="A524" s="1">
        <v>44946</v>
      </c>
      <c r="B524" t="s">
        <v>257</v>
      </c>
      <c r="C524" t="s">
        <v>57</v>
      </c>
      <c r="D524" t="s">
        <v>118</v>
      </c>
      <c r="E524" t="s">
        <v>163</v>
      </c>
      <c r="F524" t="s">
        <v>251</v>
      </c>
      <c r="G524" s="31">
        <v>0</v>
      </c>
      <c r="H524" t="s">
        <v>256</v>
      </c>
      <c r="I524" t="s">
        <v>255</v>
      </c>
    </row>
    <row r="525" spans="1:9" hidden="1" x14ac:dyDescent="0.25">
      <c r="A525" s="1">
        <v>44946</v>
      </c>
      <c r="B525" t="s">
        <v>257</v>
      </c>
      <c r="C525" t="s">
        <v>57</v>
      </c>
      <c r="D525" t="s">
        <v>118</v>
      </c>
      <c r="E525" t="s">
        <v>161</v>
      </c>
      <c r="F525" t="s">
        <v>251</v>
      </c>
      <c r="G525" s="31">
        <v>0</v>
      </c>
      <c r="H525" t="s">
        <v>256</v>
      </c>
      <c r="I525" t="s">
        <v>255</v>
      </c>
    </row>
    <row r="526" spans="1:9" hidden="1" x14ac:dyDescent="0.25">
      <c r="A526" s="1">
        <v>44946</v>
      </c>
      <c r="B526" t="s">
        <v>257</v>
      </c>
      <c r="C526" t="s">
        <v>57</v>
      </c>
      <c r="D526" t="s">
        <v>118</v>
      </c>
      <c r="E526" t="s">
        <v>158</v>
      </c>
      <c r="F526" t="s">
        <v>251</v>
      </c>
      <c r="G526" s="31">
        <v>4.2212456851716245E-3</v>
      </c>
      <c r="H526" t="s">
        <v>256</v>
      </c>
      <c r="I526" t="s">
        <v>255</v>
      </c>
    </row>
    <row r="527" spans="1:9" hidden="1" x14ac:dyDescent="0.25">
      <c r="A527" s="1">
        <v>44946</v>
      </c>
      <c r="B527" t="s">
        <v>257</v>
      </c>
      <c r="C527" t="s">
        <v>57</v>
      </c>
      <c r="D527" t="s">
        <v>118</v>
      </c>
      <c r="E527" t="s">
        <v>160</v>
      </c>
      <c r="F527" t="s">
        <v>251</v>
      </c>
      <c r="G527" s="31">
        <v>5.8912324957077593E-3</v>
      </c>
      <c r="H527" t="s">
        <v>256</v>
      </c>
      <c r="I527" t="s">
        <v>255</v>
      </c>
    </row>
    <row r="528" spans="1:9" hidden="1" x14ac:dyDescent="0.25">
      <c r="A528" s="1">
        <v>44946</v>
      </c>
      <c r="B528" t="s">
        <v>257</v>
      </c>
      <c r="C528" t="s">
        <v>57</v>
      </c>
      <c r="D528" t="s">
        <v>118</v>
      </c>
      <c r="E528" t="s">
        <v>166</v>
      </c>
      <c r="F528" t="s">
        <v>251</v>
      </c>
      <c r="G528" s="31">
        <v>0</v>
      </c>
      <c r="H528" t="s">
        <v>256</v>
      </c>
      <c r="I528" t="s">
        <v>255</v>
      </c>
    </row>
    <row r="529" spans="1:9" hidden="1" x14ac:dyDescent="0.25">
      <c r="A529" s="1">
        <v>44946</v>
      </c>
      <c r="B529" t="s">
        <v>257</v>
      </c>
      <c r="C529" t="s">
        <v>57</v>
      </c>
      <c r="D529" t="s">
        <v>118</v>
      </c>
      <c r="E529" t="s">
        <v>164</v>
      </c>
      <c r="F529" t="s">
        <v>251</v>
      </c>
      <c r="G529" s="31">
        <v>0</v>
      </c>
      <c r="H529" t="s">
        <v>256</v>
      </c>
      <c r="I529" t="s">
        <v>255</v>
      </c>
    </row>
    <row r="530" spans="1:9" hidden="1" x14ac:dyDescent="0.25">
      <c r="A530" s="1">
        <v>44946</v>
      </c>
      <c r="B530" t="s">
        <v>257</v>
      </c>
      <c r="C530" t="s">
        <v>57</v>
      </c>
      <c r="D530" t="s">
        <v>118</v>
      </c>
      <c r="E530" t="s">
        <v>162</v>
      </c>
      <c r="F530" t="s">
        <v>251</v>
      </c>
      <c r="G530" s="31">
        <v>0</v>
      </c>
      <c r="H530" t="s">
        <v>256</v>
      </c>
      <c r="I530" t="s">
        <v>255</v>
      </c>
    </row>
    <row r="531" spans="1:9" hidden="1" x14ac:dyDescent="0.25">
      <c r="A531" s="1">
        <v>44946</v>
      </c>
      <c r="B531" t="s">
        <v>257</v>
      </c>
      <c r="C531" t="s">
        <v>57</v>
      </c>
      <c r="D531" t="s">
        <v>118</v>
      </c>
      <c r="E531" t="s">
        <v>165</v>
      </c>
      <c r="F531" t="s">
        <v>251</v>
      </c>
      <c r="G531" s="31">
        <v>0</v>
      </c>
      <c r="H531" t="s">
        <v>256</v>
      </c>
      <c r="I531" t="s">
        <v>255</v>
      </c>
    </row>
    <row r="532" spans="1:9" hidden="1" x14ac:dyDescent="0.25">
      <c r="A532" s="1">
        <v>44946</v>
      </c>
      <c r="B532" t="s">
        <v>257</v>
      </c>
      <c r="C532" t="s">
        <v>57</v>
      </c>
      <c r="D532" t="s">
        <v>118</v>
      </c>
      <c r="E532" t="s">
        <v>167</v>
      </c>
      <c r="F532" t="s">
        <v>251</v>
      </c>
      <c r="G532" s="31">
        <v>0</v>
      </c>
      <c r="H532" t="s">
        <v>256</v>
      </c>
      <c r="I532" t="s">
        <v>255</v>
      </c>
    </row>
    <row r="533" spans="1:9" hidden="1" x14ac:dyDescent="0.25">
      <c r="A533" s="1">
        <v>44946</v>
      </c>
      <c r="B533" t="s">
        <v>257</v>
      </c>
      <c r="C533" t="s">
        <v>57</v>
      </c>
      <c r="D533" t="s">
        <v>118</v>
      </c>
      <c r="E533" t="s">
        <v>1</v>
      </c>
      <c r="F533" t="s">
        <v>251</v>
      </c>
      <c r="G533" s="31">
        <v>0</v>
      </c>
      <c r="H533" t="s">
        <v>256</v>
      </c>
      <c r="I533" t="s">
        <v>255</v>
      </c>
    </row>
    <row r="534" spans="1:9" hidden="1" x14ac:dyDescent="0.25">
      <c r="A534" s="1">
        <v>44946</v>
      </c>
      <c r="B534" t="s">
        <v>274</v>
      </c>
      <c r="C534" t="s">
        <v>51</v>
      </c>
      <c r="D534" t="s">
        <v>73</v>
      </c>
      <c r="E534" t="s">
        <v>132</v>
      </c>
      <c r="F534" t="s">
        <v>251</v>
      </c>
      <c r="G534" s="31">
        <v>0</v>
      </c>
      <c r="H534" t="s">
        <v>276</v>
      </c>
      <c r="I534" t="s">
        <v>255</v>
      </c>
    </row>
    <row r="535" spans="1:9" hidden="1" x14ac:dyDescent="0.25">
      <c r="A535" s="1">
        <v>44946</v>
      </c>
      <c r="B535" t="s">
        <v>274</v>
      </c>
      <c r="C535" t="s">
        <v>51</v>
      </c>
      <c r="D535" t="s">
        <v>73</v>
      </c>
      <c r="E535" t="s">
        <v>133</v>
      </c>
      <c r="F535" t="s">
        <v>251</v>
      </c>
      <c r="G535" s="31">
        <v>4.6965722337254174E-5</v>
      </c>
      <c r="H535" t="s">
        <v>276</v>
      </c>
      <c r="I535" t="s">
        <v>255</v>
      </c>
    </row>
    <row r="536" spans="1:9" hidden="1" x14ac:dyDescent="0.25">
      <c r="A536" s="1">
        <v>44946</v>
      </c>
      <c r="B536" t="s">
        <v>274</v>
      </c>
      <c r="C536" t="s">
        <v>51</v>
      </c>
      <c r="D536" t="s">
        <v>73</v>
      </c>
      <c r="E536" t="s">
        <v>134</v>
      </c>
      <c r="F536" t="s">
        <v>251</v>
      </c>
      <c r="G536" s="31">
        <v>0</v>
      </c>
      <c r="H536" t="s">
        <v>276</v>
      </c>
      <c r="I536" t="s">
        <v>255</v>
      </c>
    </row>
    <row r="537" spans="1:9" hidden="1" x14ac:dyDescent="0.25">
      <c r="A537" s="1">
        <v>44946</v>
      </c>
      <c r="B537" t="s">
        <v>274</v>
      </c>
      <c r="C537" t="s">
        <v>51</v>
      </c>
      <c r="D537" t="s">
        <v>73</v>
      </c>
      <c r="E537" t="s">
        <v>135</v>
      </c>
      <c r="F537" t="s">
        <v>251</v>
      </c>
      <c r="G537" s="31">
        <v>0</v>
      </c>
      <c r="H537" t="s">
        <v>276</v>
      </c>
      <c r="I537" t="s">
        <v>255</v>
      </c>
    </row>
    <row r="538" spans="1:9" hidden="1" x14ac:dyDescent="0.25">
      <c r="A538" s="1">
        <v>44946</v>
      </c>
      <c r="B538" t="s">
        <v>274</v>
      </c>
      <c r="C538" t="s">
        <v>51</v>
      </c>
      <c r="D538" t="s">
        <v>73</v>
      </c>
      <c r="E538" t="s">
        <v>137</v>
      </c>
      <c r="F538" t="s">
        <v>251</v>
      </c>
      <c r="G538" s="31">
        <v>0</v>
      </c>
      <c r="H538" t="s">
        <v>276</v>
      </c>
      <c r="I538" t="s">
        <v>255</v>
      </c>
    </row>
    <row r="539" spans="1:9" hidden="1" x14ac:dyDescent="0.25">
      <c r="A539" s="1">
        <v>44946</v>
      </c>
      <c r="B539" t="s">
        <v>274</v>
      </c>
      <c r="C539" t="s">
        <v>51</v>
      </c>
      <c r="D539" t="s">
        <v>73</v>
      </c>
      <c r="E539" t="s">
        <v>138</v>
      </c>
      <c r="F539" t="s">
        <v>251</v>
      </c>
      <c r="G539" s="31">
        <v>0</v>
      </c>
      <c r="H539" t="s">
        <v>276</v>
      </c>
      <c r="I539" t="s">
        <v>255</v>
      </c>
    </row>
    <row r="540" spans="1:9" hidden="1" x14ac:dyDescent="0.25">
      <c r="A540" s="1">
        <v>44946</v>
      </c>
      <c r="B540" t="s">
        <v>274</v>
      </c>
      <c r="C540" t="s">
        <v>51</v>
      </c>
      <c r="D540" t="s">
        <v>73</v>
      </c>
      <c r="E540" t="s">
        <v>139</v>
      </c>
      <c r="F540" t="s">
        <v>251</v>
      </c>
      <c r="G540" s="31">
        <v>0</v>
      </c>
      <c r="H540" t="s">
        <v>276</v>
      </c>
      <c r="I540" t="s">
        <v>255</v>
      </c>
    </row>
    <row r="541" spans="1:9" hidden="1" x14ac:dyDescent="0.25">
      <c r="A541" s="1">
        <v>44946</v>
      </c>
      <c r="B541" t="s">
        <v>274</v>
      </c>
      <c r="C541" t="s">
        <v>51</v>
      </c>
      <c r="D541" t="s">
        <v>73</v>
      </c>
      <c r="E541" t="s">
        <v>140</v>
      </c>
      <c r="F541" t="s">
        <v>251</v>
      </c>
      <c r="G541" s="31">
        <v>0</v>
      </c>
      <c r="H541" t="s">
        <v>276</v>
      </c>
      <c r="I541" t="s">
        <v>255</v>
      </c>
    </row>
    <row r="542" spans="1:9" hidden="1" x14ac:dyDescent="0.25">
      <c r="A542" s="1">
        <v>44946</v>
      </c>
      <c r="B542" t="s">
        <v>274</v>
      </c>
      <c r="C542" t="s">
        <v>51</v>
      </c>
      <c r="D542" t="s">
        <v>73</v>
      </c>
      <c r="E542" t="s">
        <v>141</v>
      </c>
      <c r="F542" t="s">
        <v>251</v>
      </c>
      <c r="G542" s="31">
        <v>0</v>
      </c>
      <c r="H542" t="s">
        <v>276</v>
      </c>
      <c r="I542" t="s">
        <v>255</v>
      </c>
    </row>
    <row r="543" spans="1:9" hidden="1" x14ac:dyDescent="0.25">
      <c r="A543" s="1">
        <v>44946</v>
      </c>
      <c r="B543" t="s">
        <v>274</v>
      </c>
      <c r="C543" t="s">
        <v>51</v>
      </c>
      <c r="D543" t="s">
        <v>73</v>
      </c>
      <c r="E543" t="s">
        <v>142</v>
      </c>
      <c r="F543" t="s">
        <v>251</v>
      </c>
      <c r="G543" s="31">
        <v>0</v>
      </c>
      <c r="H543" t="s">
        <v>276</v>
      </c>
      <c r="I543" t="s">
        <v>255</v>
      </c>
    </row>
    <row r="544" spans="1:9" hidden="1" x14ac:dyDescent="0.25">
      <c r="A544" s="1">
        <v>44946</v>
      </c>
      <c r="B544" t="s">
        <v>274</v>
      </c>
      <c r="C544" t="s">
        <v>51</v>
      </c>
      <c r="D544" t="s">
        <v>73</v>
      </c>
      <c r="E544" t="s">
        <v>143</v>
      </c>
      <c r="F544" t="s">
        <v>251</v>
      </c>
      <c r="G544" s="31">
        <v>0</v>
      </c>
      <c r="H544" t="s">
        <v>276</v>
      </c>
      <c r="I544" t="s">
        <v>255</v>
      </c>
    </row>
    <row r="545" spans="1:9" hidden="1" x14ac:dyDescent="0.25">
      <c r="A545" s="1">
        <v>44946</v>
      </c>
      <c r="B545" t="s">
        <v>274</v>
      </c>
      <c r="C545" t="s">
        <v>51</v>
      </c>
      <c r="D545" t="s">
        <v>73</v>
      </c>
      <c r="E545" t="s">
        <v>144</v>
      </c>
      <c r="F545" t="s">
        <v>251</v>
      </c>
      <c r="G545" s="31">
        <v>0</v>
      </c>
      <c r="H545" t="s">
        <v>276</v>
      </c>
      <c r="I545" t="s">
        <v>255</v>
      </c>
    </row>
    <row r="546" spans="1:9" hidden="1" x14ac:dyDescent="0.25">
      <c r="A546" s="1">
        <v>44946</v>
      </c>
      <c r="B546" t="s">
        <v>274</v>
      </c>
      <c r="C546" t="s">
        <v>51</v>
      </c>
      <c r="D546" t="s">
        <v>73</v>
      </c>
      <c r="E546" t="s">
        <v>145</v>
      </c>
      <c r="F546" t="s">
        <v>251</v>
      </c>
      <c r="G546" s="31">
        <v>0</v>
      </c>
      <c r="H546" t="s">
        <v>276</v>
      </c>
      <c r="I546" t="s">
        <v>255</v>
      </c>
    </row>
    <row r="547" spans="1:9" hidden="1" x14ac:dyDescent="0.25">
      <c r="A547" s="1">
        <v>44946</v>
      </c>
      <c r="B547" t="s">
        <v>274</v>
      </c>
      <c r="C547" t="s">
        <v>51</v>
      </c>
      <c r="D547" t="s">
        <v>73</v>
      </c>
      <c r="E547" t="s">
        <v>146</v>
      </c>
      <c r="F547" t="s">
        <v>251</v>
      </c>
      <c r="G547" s="31">
        <v>0</v>
      </c>
      <c r="H547" t="s">
        <v>276</v>
      </c>
      <c r="I547" t="s">
        <v>255</v>
      </c>
    </row>
    <row r="548" spans="1:9" hidden="1" x14ac:dyDescent="0.25">
      <c r="A548" s="1">
        <v>44946</v>
      </c>
      <c r="B548" t="s">
        <v>274</v>
      </c>
      <c r="C548" t="s">
        <v>51</v>
      </c>
      <c r="D548" t="s">
        <v>73</v>
      </c>
      <c r="E548" t="s">
        <v>147</v>
      </c>
      <c r="F548" t="s">
        <v>251</v>
      </c>
      <c r="G548" s="31">
        <v>0</v>
      </c>
      <c r="H548" t="s">
        <v>276</v>
      </c>
      <c r="I548" t="s">
        <v>255</v>
      </c>
    </row>
    <row r="549" spans="1:9" hidden="1" x14ac:dyDescent="0.25">
      <c r="A549" s="1">
        <v>44946</v>
      </c>
      <c r="B549" t="s">
        <v>274</v>
      </c>
      <c r="C549" t="s">
        <v>51</v>
      </c>
      <c r="D549" t="s">
        <v>73</v>
      </c>
      <c r="E549" t="s">
        <v>148</v>
      </c>
      <c r="F549" t="s">
        <v>251</v>
      </c>
      <c r="G549" s="31">
        <v>0</v>
      </c>
      <c r="H549" t="s">
        <v>276</v>
      </c>
      <c r="I549" t="s">
        <v>255</v>
      </c>
    </row>
    <row r="550" spans="1:9" hidden="1" x14ac:dyDescent="0.25">
      <c r="A550" s="1">
        <v>44946</v>
      </c>
      <c r="B550" t="s">
        <v>274</v>
      </c>
      <c r="C550" t="s">
        <v>51</v>
      </c>
      <c r="D550" t="s">
        <v>73</v>
      </c>
      <c r="E550" t="s">
        <v>148</v>
      </c>
      <c r="F550" t="s">
        <v>252</v>
      </c>
      <c r="G550" s="31">
        <v>0</v>
      </c>
      <c r="H550" t="s">
        <v>276</v>
      </c>
      <c r="I550" t="s">
        <v>255</v>
      </c>
    </row>
    <row r="551" spans="1:9" hidden="1" x14ac:dyDescent="0.25">
      <c r="A551" s="1">
        <v>44946</v>
      </c>
      <c r="B551" t="s">
        <v>274</v>
      </c>
      <c r="C551" t="s">
        <v>51</v>
      </c>
      <c r="D551" t="s">
        <v>73</v>
      </c>
      <c r="E551" t="s">
        <v>149</v>
      </c>
      <c r="F551" t="s">
        <v>251</v>
      </c>
      <c r="G551" s="31">
        <v>2.3810492303274968E-4</v>
      </c>
      <c r="H551" t="s">
        <v>276</v>
      </c>
      <c r="I551" t="s">
        <v>255</v>
      </c>
    </row>
    <row r="552" spans="1:9" hidden="1" x14ac:dyDescent="0.25">
      <c r="A552" s="1">
        <v>44946</v>
      </c>
      <c r="B552" t="s">
        <v>274</v>
      </c>
      <c r="C552" t="s">
        <v>51</v>
      </c>
      <c r="D552" t="s">
        <v>73</v>
      </c>
      <c r="E552" t="s">
        <v>150</v>
      </c>
      <c r="F552" t="s">
        <v>251</v>
      </c>
      <c r="G552" s="31">
        <v>0</v>
      </c>
      <c r="H552" t="s">
        <v>276</v>
      </c>
      <c r="I552" t="s">
        <v>255</v>
      </c>
    </row>
    <row r="553" spans="1:9" hidden="1" x14ac:dyDescent="0.25">
      <c r="A553" s="1">
        <v>44946</v>
      </c>
      <c r="B553" t="s">
        <v>274</v>
      </c>
      <c r="C553" t="s">
        <v>51</v>
      </c>
      <c r="D553" t="s">
        <v>73</v>
      </c>
      <c r="E553" t="s">
        <v>150</v>
      </c>
      <c r="F553" t="s">
        <v>252</v>
      </c>
      <c r="G553" s="31">
        <v>0</v>
      </c>
      <c r="H553" t="s">
        <v>276</v>
      </c>
      <c r="I553" t="s">
        <v>255</v>
      </c>
    </row>
    <row r="554" spans="1:9" hidden="1" x14ac:dyDescent="0.25">
      <c r="A554" s="1">
        <v>44946</v>
      </c>
      <c r="B554" t="s">
        <v>274</v>
      </c>
      <c r="C554" t="s">
        <v>51</v>
      </c>
      <c r="D554" t="s">
        <v>73</v>
      </c>
      <c r="E554" t="s">
        <v>151</v>
      </c>
      <c r="F554" t="s">
        <v>251</v>
      </c>
      <c r="G554" s="31">
        <v>6.3133352778103435E-4</v>
      </c>
      <c r="H554" t="s">
        <v>276</v>
      </c>
      <c r="I554" t="s">
        <v>255</v>
      </c>
    </row>
    <row r="555" spans="1:9" hidden="1" x14ac:dyDescent="0.25">
      <c r="A555" s="1">
        <v>44946</v>
      </c>
      <c r="B555" t="s">
        <v>274</v>
      </c>
      <c r="C555" t="s">
        <v>51</v>
      </c>
      <c r="D555" t="s">
        <v>73</v>
      </c>
      <c r="E555" t="s">
        <v>155</v>
      </c>
      <c r="F555" t="s">
        <v>251</v>
      </c>
      <c r="G555" s="31">
        <v>0</v>
      </c>
      <c r="H555" t="s">
        <v>276</v>
      </c>
      <c r="I555" t="s">
        <v>255</v>
      </c>
    </row>
    <row r="556" spans="1:9" hidden="1" x14ac:dyDescent="0.25">
      <c r="A556" s="1">
        <v>44946</v>
      </c>
      <c r="B556" t="s">
        <v>274</v>
      </c>
      <c r="C556" t="s">
        <v>51</v>
      </c>
      <c r="D556" t="s">
        <v>73</v>
      </c>
      <c r="E556" t="s">
        <v>153</v>
      </c>
      <c r="F556" t="s">
        <v>251</v>
      </c>
      <c r="G556" s="31">
        <v>0</v>
      </c>
      <c r="H556" t="s">
        <v>276</v>
      </c>
      <c r="I556" t="s">
        <v>255</v>
      </c>
    </row>
    <row r="557" spans="1:9" hidden="1" x14ac:dyDescent="0.25">
      <c r="A557" s="1">
        <v>44946</v>
      </c>
      <c r="B557" t="s">
        <v>274</v>
      </c>
      <c r="C557" t="s">
        <v>51</v>
      </c>
      <c r="D557" t="s">
        <v>73</v>
      </c>
      <c r="E557" t="s">
        <v>152</v>
      </c>
      <c r="F557" t="s">
        <v>251</v>
      </c>
      <c r="G557" s="31">
        <v>0</v>
      </c>
      <c r="H557" t="s">
        <v>276</v>
      </c>
      <c r="I557" t="s">
        <v>255</v>
      </c>
    </row>
    <row r="558" spans="1:9" hidden="1" x14ac:dyDescent="0.25">
      <c r="A558" s="1">
        <v>44946</v>
      </c>
      <c r="B558" t="s">
        <v>274</v>
      </c>
      <c r="C558" t="s">
        <v>51</v>
      </c>
      <c r="D558" t="s">
        <v>73</v>
      </c>
      <c r="E558" t="s">
        <v>154</v>
      </c>
      <c r="F558" t="s">
        <v>251</v>
      </c>
      <c r="G558" s="31">
        <v>0</v>
      </c>
      <c r="H558" t="s">
        <v>276</v>
      </c>
      <c r="I558" t="s">
        <v>255</v>
      </c>
    </row>
    <row r="559" spans="1:9" hidden="1" x14ac:dyDescent="0.25">
      <c r="A559" s="1">
        <v>44946</v>
      </c>
      <c r="B559" t="s">
        <v>274</v>
      </c>
      <c r="C559" t="s">
        <v>51</v>
      </c>
      <c r="D559" t="s">
        <v>73</v>
      </c>
      <c r="E559" t="s">
        <v>157</v>
      </c>
      <c r="F559" t="s">
        <v>251</v>
      </c>
      <c r="G559" s="31">
        <v>0</v>
      </c>
      <c r="H559" t="s">
        <v>276</v>
      </c>
      <c r="I559" t="s">
        <v>255</v>
      </c>
    </row>
    <row r="560" spans="1:9" hidden="1" x14ac:dyDescent="0.25">
      <c r="A560" s="1">
        <v>44946</v>
      </c>
      <c r="B560" t="s">
        <v>274</v>
      </c>
      <c r="C560" t="s">
        <v>51</v>
      </c>
      <c r="D560" t="s">
        <v>73</v>
      </c>
      <c r="E560" t="s">
        <v>156</v>
      </c>
      <c r="F560" t="s">
        <v>251</v>
      </c>
      <c r="G560" s="31">
        <v>0</v>
      </c>
      <c r="H560" t="s">
        <v>276</v>
      </c>
      <c r="I560" t="s">
        <v>255</v>
      </c>
    </row>
    <row r="561" spans="1:9" hidden="1" x14ac:dyDescent="0.25">
      <c r="A561" s="1">
        <v>44946</v>
      </c>
      <c r="B561" t="s">
        <v>274</v>
      </c>
      <c r="C561" t="s">
        <v>51</v>
      </c>
      <c r="D561" t="s">
        <v>73</v>
      </c>
      <c r="E561" t="s">
        <v>159</v>
      </c>
      <c r="F561" t="s">
        <v>251</v>
      </c>
      <c r="G561" s="31">
        <v>0</v>
      </c>
      <c r="H561" t="s">
        <v>276</v>
      </c>
      <c r="I561" t="s">
        <v>255</v>
      </c>
    </row>
    <row r="562" spans="1:9" hidden="1" x14ac:dyDescent="0.25">
      <c r="A562" s="1">
        <v>44946</v>
      </c>
      <c r="B562" t="s">
        <v>274</v>
      </c>
      <c r="C562" t="s">
        <v>51</v>
      </c>
      <c r="D562" t="s">
        <v>73</v>
      </c>
      <c r="E562" t="s">
        <v>163</v>
      </c>
      <c r="F562" t="s">
        <v>251</v>
      </c>
      <c r="G562" s="31">
        <v>0</v>
      </c>
      <c r="H562" t="s">
        <v>276</v>
      </c>
      <c r="I562" t="s">
        <v>255</v>
      </c>
    </row>
    <row r="563" spans="1:9" hidden="1" x14ac:dyDescent="0.25">
      <c r="A563" s="1">
        <v>44946</v>
      </c>
      <c r="B563" t="s">
        <v>274</v>
      </c>
      <c r="C563" t="s">
        <v>51</v>
      </c>
      <c r="D563" t="s">
        <v>73</v>
      </c>
      <c r="E563" t="s">
        <v>161</v>
      </c>
      <c r="F563" t="s">
        <v>251</v>
      </c>
      <c r="G563" s="31">
        <v>0</v>
      </c>
      <c r="H563" t="s">
        <v>276</v>
      </c>
      <c r="I563" t="s">
        <v>255</v>
      </c>
    </row>
    <row r="564" spans="1:9" hidden="1" x14ac:dyDescent="0.25">
      <c r="A564" s="1">
        <v>44946</v>
      </c>
      <c r="B564" t="s">
        <v>274</v>
      </c>
      <c r="C564" t="s">
        <v>51</v>
      </c>
      <c r="D564" t="s">
        <v>73</v>
      </c>
      <c r="E564" t="s">
        <v>158</v>
      </c>
      <c r="F564" t="s">
        <v>251</v>
      </c>
      <c r="G564" s="31">
        <v>0</v>
      </c>
      <c r="H564" t="s">
        <v>276</v>
      </c>
      <c r="I564" t="s">
        <v>255</v>
      </c>
    </row>
    <row r="565" spans="1:9" hidden="1" x14ac:dyDescent="0.25">
      <c r="A565" s="1">
        <v>44946</v>
      </c>
      <c r="B565" t="s">
        <v>274</v>
      </c>
      <c r="C565" t="s">
        <v>51</v>
      </c>
      <c r="D565" t="s">
        <v>73</v>
      </c>
      <c r="E565" t="s">
        <v>160</v>
      </c>
      <c r="F565" t="s">
        <v>251</v>
      </c>
      <c r="G565" s="31">
        <v>0</v>
      </c>
      <c r="H565" t="s">
        <v>276</v>
      </c>
      <c r="I565" t="s">
        <v>255</v>
      </c>
    </row>
    <row r="566" spans="1:9" hidden="1" x14ac:dyDescent="0.25">
      <c r="A566" s="1">
        <v>44946</v>
      </c>
      <c r="B566" t="s">
        <v>274</v>
      </c>
      <c r="C566" t="s">
        <v>51</v>
      </c>
      <c r="D566" t="s">
        <v>73</v>
      </c>
      <c r="E566" t="s">
        <v>166</v>
      </c>
      <c r="F566" t="s">
        <v>251</v>
      </c>
      <c r="G566" s="31">
        <v>3.5301214882499794E-4</v>
      </c>
      <c r="H566" t="s">
        <v>276</v>
      </c>
      <c r="I566" t="s">
        <v>255</v>
      </c>
    </row>
    <row r="567" spans="1:9" hidden="1" x14ac:dyDescent="0.25">
      <c r="A567" s="1">
        <v>44946</v>
      </c>
      <c r="B567" t="s">
        <v>274</v>
      </c>
      <c r="C567" t="s">
        <v>51</v>
      </c>
      <c r="D567" t="s">
        <v>73</v>
      </c>
      <c r="E567" t="s">
        <v>164</v>
      </c>
      <c r="F567" t="s">
        <v>251</v>
      </c>
      <c r="G567" s="31">
        <v>0</v>
      </c>
      <c r="H567" t="s">
        <v>276</v>
      </c>
      <c r="I567" t="s">
        <v>255</v>
      </c>
    </row>
    <row r="568" spans="1:9" hidden="1" x14ac:dyDescent="0.25">
      <c r="A568" s="1">
        <v>44946</v>
      </c>
      <c r="B568" t="s">
        <v>274</v>
      </c>
      <c r="C568" t="s">
        <v>51</v>
      </c>
      <c r="D568" t="s">
        <v>73</v>
      </c>
      <c r="E568" t="s">
        <v>162</v>
      </c>
      <c r="F568" t="s">
        <v>251</v>
      </c>
      <c r="G568" s="31">
        <v>2.95026243968282E-3</v>
      </c>
      <c r="H568" t="s">
        <v>276</v>
      </c>
      <c r="I568" t="s">
        <v>255</v>
      </c>
    </row>
    <row r="569" spans="1:9" hidden="1" x14ac:dyDescent="0.25">
      <c r="A569" s="1">
        <v>44946</v>
      </c>
      <c r="B569" t="s">
        <v>274</v>
      </c>
      <c r="C569" t="s">
        <v>51</v>
      </c>
      <c r="D569" t="s">
        <v>73</v>
      </c>
      <c r="E569" t="s">
        <v>165</v>
      </c>
      <c r="F569" t="s">
        <v>251</v>
      </c>
      <c r="G569" s="31">
        <v>0</v>
      </c>
      <c r="H569" t="s">
        <v>276</v>
      </c>
      <c r="I569" t="s">
        <v>255</v>
      </c>
    </row>
    <row r="570" spans="1:9" hidden="1" x14ac:dyDescent="0.25">
      <c r="A570" s="1">
        <v>44946</v>
      </c>
      <c r="B570" t="s">
        <v>274</v>
      </c>
      <c r="C570" t="s">
        <v>51</v>
      </c>
      <c r="D570" t="s">
        <v>73</v>
      </c>
      <c r="E570" t="s">
        <v>167</v>
      </c>
      <c r="F570" t="s">
        <v>251</v>
      </c>
      <c r="G570" s="31">
        <v>0</v>
      </c>
      <c r="H570" t="s">
        <v>276</v>
      </c>
      <c r="I570" t="s">
        <v>255</v>
      </c>
    </row>
    <row r="571" spans="1:9" hidden="1" x14ac:dyDescent="0.25">
      <c r="A571" s="1">
        <v>44946</v>
      </c>
      <c r="B571" t="s">
        <v>274</v>
      </c>
      <c r="C571" t="s">
        <v>51</v>
      </c>
      <c r="D571" t="s">
        <v>73</v>
      </c>
      <c r="E571" t="s">
        <v>1</v>
      </c>
      <c r="F571" t="s">
        <v>251</v>
      </c>
      <c r="G571" s="31">
        <v>0</v>
      </c>
      <c r="H571" t="s">
        <v>276</v>
      </c>
      <c r="I571" t="s">
        <v>255</v>
      </c>
    </row>
    <row r="572" spans="1:9" hidden="1" x14ac:dyDescent="0.25">
      <c r="A572" s="1">
        <v>44946</v>
      </c>
      <c r="B572" t="s">
        <v>275</v>
      </c>
      <c r="C572" t="s">
        <v>51</v>
      </c>
      <c r="D572" t="s">
        <v>118</v>
      </c>
      <c r="E572" t="s">
        <v>132</v>
      </c>
      <c r="F572" t="s">
        <v>251</v>
      </c>
      <c r="G572" s="31">
        <v>0.21831761193654062</v>
      </c>
      <c r="H572" t="s">
        <v>276</v>
      </c>
      <c r="I572" t="s">
        <v>255</v>
      </c>
    </row>
    <row r="573" spans="1:9" hidden="1" x14ac:dyDescent="0.25">
      <c r="A573" s="1">
        <v>44946</v>
      </c>
      <c r="B573" t="s">
        <v>275</v>
      </c>
      <c r="C573" t="s">
        <v>51</v>
      </c>
      <c r="D573" t="s">
        <v>118</v>
      </c>
      <c r="E573" t="s">
        <v>133</v>
      </c>
      <c r="F573" t="s">
        <v>251</v>
      </c>
      <c r="G573" s="31">
        <v>8.4597392632242571E-2</v>
      </c>
      <c r="H573" t="s">
        <v>276</v>
      </c>
      <c r="I573" t="s">
        <v>255</v>
      </c>
    </row>
    <row r="574" spans="1:9" hidden="1" x14ac:dyDescent="0.25">
      <c r="A574" s="1">
        <v>44946</v>
      </c>
      <c r="B574" t="s">
        <v>275</v>
      </c>
      <c r="C574" t="s">
        <v>51</v>
      </c>
      <c r="D574" t="s">
        <v>118</v>
      </c>
      <c r="E574" t="s">
        <v>134</v>
      </c>
      <c r="F574" t="s">
        <v>251</v>
      </c>
      <c r="G574" s="31">
        <v>0.10259868754190739</v>
      </c>
      <c r="H574" t="s">
        <v>276</v>
      </c>
      <c r="I574" t="s">
        <v>255</v>
      </c>
    </row>
    <row r="575" spans="1:9" hidden="1" x14ac:dyDescent="0.25">
      <c r="A575" s="1">
        <v>44946</v>
      </c>
      <c r="B575" t="s">
        <v>275</v>
      </c>
      <c r="C575" t="s">
        <v>51</v>
      </c>
      <c r="D575" t="s">
        <v>118</v>
      </c>
      <c r="E575" t="s">
        <v>135</v>
      </c>
      <c r="F575" t="s">
        <v>251</v>
      </c>
      <c r="G575" s="31">
        <v>0.20879580281574242</v>
      </c>
      <c r="H575" t="s">
        <v>276</v>
      </c>
      <c r="I575" t="s">
        <v>255</v>
      </c>
    </row>
    <row r="576" spans="1:9" hidden="1" x14ac:dyDescent="0.25">
      <c r="A576" s="1">
        <v>44946</v>
      </c>
      <c r="B576" t="s">
        <v>275</v>
      </c>
      <c r="C576" t="s">
        <v>51</v>
      </c>
      <c r="D576" t="s">
        <v>118</v>
      </c>
      <c r="E576" t="s">
        <v>137</v>
      </c>
      <c r="F576" t="s">
        <v>251</v>
      </c>
      <c r="G576" s="31">
        <v>0.26301045248936256</v>
      </c>
      <c r="H576" t="s">
        <v>276</v>
      </c>
      <c r="I576" t="s">
        <v>255</v>
      </c>
    </row>
    <row r="577" spans="1:9" hidden="1" x14ac:dyDescent="0.25">
      <c r="A577" s="1">
        <v>44946</v>
      </c>
      <c r="B577" t="s">
        <v>275</v>
      </c>
      <c r="C577" t="s">
        <v>51</v>
      </c>
      <c r="D577" t="s">
        <v>118</v>
      </c>
      <c r="E577" t="s">
        <v>138</v>
      </c>
      <c r="F577" t="s">
        <v>251</v>
      </c>
      <c r="G577" s="31">
        <v>0</v>
      </c>
      <c r="H577" t="s">
        <v>276</v>
      </c>
      <c r="I577" t="s">
        <v>255</v>
      </c>
    </row>
    <row r="578" spans="1:9" hidden="1" x14ac:dyDescent="0.25">
      <c r="A578" s="1">
        <v>44946</v>
      </c>
      <c r="B578" t="s">
        <v>275</v>
      </c>
      <c r="C578" t="s">
        <v>51</v>
      </c>
      <c r="D578" t="s">
        <v>118</v>
      </c>
      <c r="E578" t="s">
        <v>139</v>
      </c>
      <c r="F578" t="s">
        <v>251</v>
      </c>
      <c r="G578" s="31">
        <v>1.0417038728236536</v>
      </c>
      <c r="H578" t="s">
        <v>276</v>
      </c>
      <c r="I578" t="s">
        <v>255</v>
      </c>
    </row>
    <row r="579" spans="1:9" hidden="1" x14ac:dyDescent="0.25">
      <c r="A579" s="1">
        <v>44946</v>
      </c>
      <c r="B579" t="s">
        <v>275</v>
      </c>
      <c r="C579" t="s">
        <v>51</v>
      </c>
      <c r="D579" t="s">
        <v>118</v>
      </c>
      <c r="E579" t="s">
        <v>140</v>
      </c>
      <c r="F579" t="s">
        <v>251</v>
      </c>
      <c r="G579" s="31">
        <v>0.16609347590161294</v>
      </c>
      <c r="H579" t="s">
        <v>276</v>
      </c>
      <c r="I579" t="s">
        <v>255</v>
      </c>
    </row>
    <row r="580" spans="1:9" hidden="1" x14ac:dyDescent="0.25">
      <c r="A580" s="1">
        <v>44946</v>
      </c>
      <c r="B580" t="s">
        <v>275</v>
      </c>
      <c r="C580" t="s">
        <v>51</v>
      </c>
      <c r="D580" t="s">
        <v>118</v>
      </c>
      <c r="E580" t="s">
        <v>141</v>
      </c>
      <c r="F580" t="s">
        <v>251</v>
      </c>
      <c r="G580" s="31">
        <v>0.1363942101559226</v>
      </c>
      <c r="H580" t="s">
        <v>276</v>
      </c>
      <c r="I580" t="s">
        <v>255</v>
      </c>
    </row>
    <row r="581" spans="1:9" hidden="1" x14ac:dyDescent="0.25">
      <c r="A581" s="1">
        <v>44946</v>
      </c>
      <c r="B581" t="s">
        <v>275</v>
      </c>
      <c r="C581" t="s">
        <v>51</v>
      </c>
      <c r="D581" t="s">
        <v>118</v>
      </c>
      <c r="E581" t="s">
        <v>142</v>
      </c>
      <c r="F581" t="s">
        <v>251</v>
      </c>
      <c r="G581" s="31">
        <v>3.9808709575628362E-2</v>
      </c>
      <c r="H581" t="s">
        <v>276</v>
      </c>
      <c r="I581" t="s">
        <v>255</v>
      </c>
    </row>
    <row r="582" spans="1:9" hidden="1" x14ac:dyDescent="0.25">
      <c r="A582" s="1">
        <v>44946</v>
      </c>
      <c r="B582" t="s">
        <v>275</v>
      </c>
      <c r="C582" t="s">
        <v>51</v>
      </c>
      <c r="D582" t="s">
        <v>118</v>
      </c>
      <c r="E582" t="s">
        <v>143</v>
      </c>
      <c r="F582" t="s">
        <v>251</v>
      </c>
      <c r="G582" s="31">
        <v>3.5738469138772184</v>
      </c>
      <c r="H582" t="s">
        <v>276</v>
      </c>
      <c r="I582" t="s">
        <v>255</v>
      </c>
    </row>
    <row r="583" spans="1:9" hidden="1" x14ac:dyDescent="0.25">
      <c r="A583" s="1">
        <v>44946</v>
      </c>
      <c r="B583" t="s">
        <v>275</v>
      </c>
      <c r="C583" t="s">
        <v>51</v>
      </c>
      <c r="D583" t="s">
        <v>118</v>
      </c>
      <c r="E583" t="s">
        <v>144</v>
      </c>
      <c r="F583" t="s">
        <v>251</v>
      </c>
      <c r="G583" s="31">
        <v>0.14425388637672398</v>
      </c>
      <c r="H583" t="s">
        <v>276</v>
      </c>
      <c r="I583" t="s">
        <v>255</v>
      </c>
    </row>
    <row r="584" spans="1:9" hidden="1" x14ac:dyDescent="0.25">
      <c r="A584" s="1">
        <v>44946</v>
      </c>
      <c r="B584" t="s">
        <v>275</v>
      </c>
      <c r="C584" t="s">
        <v>51</v>
      </c>
      <c r="D584" t="s">
        <v>118</v>
      </c>
      <c r="E584" t="s">
        <v>145</v>
      </c>
      <c r="F584" t="s">
        <v>251</v>
      </c>
      <c r="G584" s="31">
        <v>8.9780178909070349E-2</v>
      </c>
      <c r="H584" t="s">
        <v>276</v>
      </c>
      <c r="I584" t="s">
        <v>255</v>
      </c>
    </row>
    <row r="585" spans="1:9" hidden="1" x14ac:dyDescent="0.25">
      <c r="A585" s="1">
        <v>44946</v>
      </c>
      <c r="B585" t="s">
        <v>275</v>
      </c>
      <c r="C585" t="s">
        <v>51</v>
      </c>
      <c r="D585" t="s">
        <v>118</v>
      </c>
      <c r="E585" t="s">
        <v>146</v>
      </c>
      <c r="F585" t="s">
        <v>251</v>
      </c>
      <c r="G585" s="31">
        <v>3.5099030468739779E-2</v>
      </c>
      <c r="H585" t="s">
        <v>276</v>
      </c>
      <c r="I585" t="s">
        <v>255</v>
      </c>
    </row>
    <row r="586" spans="1:9" hidden="1" x14ac:dyDescent="0.25">
      <c r="A586" s="1">
        <v>44946</v>
      </c>
      <c r="B586" t="s">
        <v>275</v>
      </c>
      <c r="C586" t="s">
        <v>51</v>
      </c>
      <c r="D586" t="s">
        <v>118</v>
      </c>
      <c r="E586" t="s">
        <v>147</v>
      </c>
      <c r="F586" t="s">
        <v>251</v>
      </c>
      <c r="G586" s="31">
        <v>1.3273491857490938</v>
      </c>
      <c r="H586" t="s">
        <v>276</v>
      </c>
      <c r="I586" t="s">
        <v>255</v>
      </c>
    </row>
    <row r="587" spans="1:9" hidden="1" x14ac:dyDescent="0.25">
      <c r="A587" s="1">
        <v>44946</v>
      </c>
      <c r="B587" t="s">
        <v>275</v>
      </c>
      <c r="C587" t="s">
        <v>51</v>
      </c>
      <c r="D587" t="s">
        <v>118</v>
      </c>
      <c r="E587" t="s">
        <v>148</v>
      </c>
      <c r="F587" t="s">
        <v>251</v>
      </c>
      <c r="G587" s="31">
        <v>38.498816698764038</v>
      </c>
      <c r="H587" t="s">
        <v>276</v>
      </c>
      <c r="I587" t="s">
        <v>255</v>
      </c>
    </row>
    <row r="588" spans="1:9" hidden="1" x14ac:dyDescent="0.25">
      <c r="A588" s="1">
        <v>44946</v>
      </c>
      <c r="B588" t="s">
        <v>275</v>
      </c>
      <c r="C588" t="s">
        <v>51</v>
      </c>
      <c r="D588" t="s">
        <v>118</v>
      </c>
      <c r="E588" t="s">
        <v>148</v>
      </c>
      <c r="F588" t="s">
        <v>252</v>
      </c>
      <c r="G588" s="31">
        <v>38.498816698764038</v>
      </c>
      <c r="H588" t="s">
        <v>276</v>
      </c>
      <c r="I588" t="s">
        <v>255</v>
      </c>
    </row>
    <row r="589" spans="1:9" hidden="1" x14ac:dyDescent="0.25">
      <c r="A589" s="1">
        <v>44946</v>
      </c>
      <c r="B589" t="s">
        <v>275</v>
      </c>
      <c r="C589" t="s">
        <v>51</v>
      </c>
      <c r="D589" t="s">
        <v>118</v>
      </c>
      <c r="E589" t="s">
        <v>149</v>
      </c>
      <c r="F589" t="s">
        <v>251</v>
      </c>
      <c r="G589" s="31">
        <v>3.592358482484221</v>
      </c>
      <c r="H589" t="s">
        <v>276</v>
      </c>
      <c r="I589" t="s">
        <v>255</v>
      </c>
    </row>
    <row r="590" spans="1:9" hidden="1" x14ac:dyDescent="0.25">
      <c r="A590" s="1">
        <v>44946</v>
      </c>
      <c r="B590" t="s">
        <v>275</v>
      </c>
      <c r="C590" t="s">
        <v>51</v>
      </c>
      <c r="D590" t="s">
        <v>118</v>
      </c>
      <c r="E590" t="s">
        <v>150</v>
      </c>
      <c r="F590" t="s">
        <v>251</v>
      </c>
      <c r="G590" s="31">
        <v>42.159481846615016</v>
      </c>
      <c r="H590" t="s">
        <v>276</v>
      </c>
      <c r="I590" t="s">
        <v>255</v>
      </c>
    </row>
    <row r="591" spans="1:9" hidden="1" x14ac:dyDescent="0.25">
      <c r="A591" s="1">
        <v>44946</v>
      </c>
      <c r="B591" t="s">
        <v>275</v>
      </c>
      <c r="C591" t="s">
        <v>51</v>
      </c>
      <c r="D591" t="s">
        <v>118</v>
      </c>
      <c r="E591" t="s">
        <v>150</v>
      </c>
      <c r="F591" t="s">
        <v>252</v>
      </c>
      <c r="G591" s="31">
        <v>42.159481846615016</v>
      </c>
      <c r="H591" t="s">
        <v>276</v>
      </c>
      <c r="I591" t="s">
        <v>255</v>
      </c>
    </row>
    <row r="592" spans="1:9" hidden="1" x14ac:dyDescent="0.25">
      <c r="A592" s="1">
        <v>44946</v>
      </c>
      <c r="B592" t="s">
        <v>275</v>
      </c>
      <c r="C592" t="s">
        <v>51</v>
      </c>
      <c r="D592" t="s">
        <v>118</v>
      </c>
      <c r="E592" t="s">
        <v>151</v>
      </c>
      <c r="F592" t="s">
        <v>251</v>
      </c>
      <c r="G592" s="31">
        <v>0.74413563202352173</v>
      </c>
      <c r="H592" t="s">
        <v>276</v>
      </c>
      <c r="I592" t="s">
        <v>255</v>
      </c>
    </row>
    <row r="593" spans="1:9" hidden="1" x14ac:dyDescent="0.25">
      <c r="A593" s="1">
        <v>44946</v>
      </c>
      <c r="B593" t="s">
        <v>275</v>
      </c>
      <c r="C593" t="s">
        <v>51</v>
      </c>
      <c r="D593" t="s">
        <v>118</v>
      </c>
      <c r="E593" t="s">
        <v>155</v>
      </c>
      <c r="F593" t="s">
        <v>251</v>
      </c>
      <c r="G593" s="31">
        <v>0</v>
      </c>
      <c r="H593" t="s">
        <v>276</v>
      </c>
      <c r="I593" t="s">
        <v>255</v>
      </c>
    </row>
    <row r="594" spans="1:9" hidden="1" x14ac:dyDescent="0.25">
      <c r="A594" s="1">
        <v>44946</v>
      </c>
      <c r="B594" t="s">
        <v>275</v>
      </c>
      <c r="C594" t="s">
        <v>51</v>
      </c>
      <c r="D594" t="s">
        <v>118</v>
      </c>
      <c r="E594" t="s">
        <v>153</v>
      </c>
      <c r="F594" t="s">
        <v>251</v>
      </c>
      <c r="G594" s="31">
        <v>0.10684735078651335</v>
      </c>
      <c r="H594" t="s">
        <v>276</v>
      </c>
      <c r="I594" t="s">
        <v>255</v>
      </c>
    </row>
    <row r="595" spans="1:9" hidden="1" x14ac:dyDescent="0.25">
      <c r="A595" s="1">
        <v>44946</v>
      </c>
      <c r="B595" t="s">
        <v>275</v>
      </c>
      <c r="C595" t="s">
        <v>51</v>
      </c>
      <c r="D595" t="s">
        <v>118</v>
      </c>
      <c r="E595" t="s">
        <v>152</v>
      </c>
      <c r="F595" t="s">
        <v>251</v>
      </c>
      <c r="G595" s="31">
        <v>3.0130859878926379E-2</v>
      </c>
      <c r="H595" t="s">
        <v>276</v>
      </c>
      <c r="I595" t="s">
        <v>255</v>
      </c>
    </row>
    <row r="596" spans="1:9" hidden="1" x14ac:dyDescent="0.25">
      <c r="A596" s="1">
        <v>44946</v>
      </c>
      <c r="B596" t="s">
        <v>275</v>
      </c>
      <c r="C596" t="s">
        <v>51</v>
      </c>
      <c r="D596" t="s">
        <v>118</v>
      </c>
      <c r="E596" t="s">
        <v>154</v>
      </c>
      <c r="F596" t="s">
        <v>251</v>
      </c>
      <c r="G596" s="31">
        <v>0</v>
      </c>
      <c r="H596" t="s">
        <v>276</v>
      </c>
      <c r="I596" t="s">
        <v>255</v>
      </c>
    </row>
    <row r="597" spans="1:9" hidden="1" x14ac:dyDescent="0.25">
      <c r="A597" s="1">
        <v>44946</v>
      </c>
      <c r="B597" t="s">
        <v>275</v>
      </c>
      <c r="C597" t="s">
        <v>51</v>
      </c>
      <c r="D597" t="s">
        <v>118</v>
      </c>
      <c r="E597" t="s">
        <v>157</v>
      </c>
      <c r="F597" t="s">
        <v>251</v>
      </c>
      <c r="G597" s="31">
        <v>0</v>
      </c>
      <c r="H597" t="s">
        <v>276</v>
      </c>
      <c r="I597" t="s">
        <v>255</v>
      </c>
    </row>
    <row r="598" spans="1:9" hidden="1" x14ac:dyDescent="0.25">
      <c r="A598" s="1">
        <v>44946</v>
      </c>
      <c r="B598" t="s">
        <v>275</v>
      </c>
      <c r="C598" t="s">
        <v>51</v>
      </c>
      <c r="D598" t="s">
        <v>118</v>
      </c>
      <c r="E598" t="s">
        <v>156</v>
      </c>
      <c r="F598" t="s">
        <v>251</v>
      </c>
      <c r="G598" s="31">
        <v>0</v>
      </c>
      <c r="H598" t="s">
        <v>276</v>
      </c>
      <c r="I598" t="s">
        <v>255</v>
      </c>
    </row>
    <row r="599" spans="1:9" hidden="1" x14ac:dyDescent="0.25">
      <c r="A599" s="1">
        <v>44946</v>
      </c>
      <c r="B599" t="s">
        <v>275</v>
      </c>
      <c r="C599" t="s">
        <v>51</v>
      </c>
      <c r="D599" t="s">
        <v>118</v>
      </c>
      <c r="E599" t="s">
        <v>159</v>
      </c>
      <c r="F599" t="s">
        <v>251</v>
      </c>
      <c r="G599" s="31">
        <v>0</v>
      </c>
      <c r="H599" t="s">
        <v>276</v>
      </c>
      <c r="I599" t="s">
        <v>255</v>
      </c>
    </row>
    <row r="600" spans="1:9" hidden="1" x14ac:dyDescent="0.25">
      <c r="A600" s="1">
        <v>44946</v>
      </c>
      <c r="B600" t="s">
        <v>275</v>
      </c>
      <c r="C600" t="s">
        <v>51</v>
      </c>
      <c r="D600" t="s">
        <v>118</v>
      </c>
      <c r="E600" t="s">
        <v>163</v>
      </c>
      <c r="F600" t="s">
        <v>251</v>
      </c>
      <c r="G600" s="31">
        <v>0</v>
      </c>
      <c r="H600" t="s">
        <v>276</v>
      </c>
      <c r="I600" t="s">
        <v>255</v>
      </c>
    </row>
    <row r="601" spans="1:9" hidden="1" x14ac:dyDescent="0.25">
      <c r="A601" s="1">
        <v>44946</v>
      </c>
      <c r="B601" t="s">
        <v>275</v>
      </c>
      <c r="C601" t="s">
        <v>51</v>
      </c>
      <c r="D601" t="s">
        <v>118</v>
      </c>
      <c r="E601" t="s">
        <v>161</v>
      </c>
      <c r="F601" t="s">
        <v>251</v>
      </c>
      <c r="G601" s="31">
        <v>0</v>
      </c>
      <c r="H601" t="s">
        <v>276</v>
      </c>
      <c r="I601" t="s">
        <v>255</v>
      </c>
    </row>
    <row r="602" spans="1:9" hidden="1" x14ac:dyDescent="0.25">
      <c r="A602" s="1">
        <v>44946</v>
      </c>
      <c r="B602" t="s">
        <v>275</v>
      </c>
      <c r="C602" t="s">
        <v>51</v>
      </c>
      <c r="D602" t="s">
        <v>118</v>
      </c>
      <c r="E602" t="s">
        <v>158</v>
      </c>
      <c r="F602" t="s">
        <v>251</v>
      </c>
      <c r="G602" s="31">
        <v>0</v>
      </c>
      <c r="H602" t="s">
        <v>276</v>
      </c>
      <c r="I602" t="s">
        <v>255</v>
      </c>
    </row>
    <row r="603" spans="1:9" hidden="1" x14ac:dyDescent="0.25">
      <c r="A603" s="1">
        <v>44946</v>
      </c>
      <c r="B603" t="s">
        <v>275</v>
      </c>
      <c r="C603" t="s">
        <v>51</v>
      </c>
      <c r="D603" t="s">
        <v>118</v>
      </c>
      <c r="E603" t="s">
        <v>160</v>
      </c>
      <c r="F603" t="s">
        <v>251</v>
      </c>
      <c r="G603" s="31">
        <v>0</v>
      </c>
      <c r="H603" t="s">
        <v>276</v>
      </c>
      <c r="I603" t="s">
        <v>255</v>
      </c>
    </row>
    <row r="604" spans="1:9" hidden="1" x14ac:dyDescent="0.25">
      <c r="A604" s="1">
        <v>44946</v>
      </c>
      <c r="B604" t="s">
        <v>275</v>
      </c>
      <c r="C604" t="s">
        <v>51</v>
      </c>
      <c r="D604" t="s">
        <v>118</v>
      </c>
      <c r="E604" t="s">
        <v>166</v>
      </c>
      <c r="F604" t="s">
        <v>251</v>
      </c>
      <c r="G604" s="31">
        <v>0</v>
      </c>
      <c r="H604" t="s">
        <v>276</v>
      </c>
      <c r="I604" t="s">
        <v>255</v>
      </c>
    </row>
    <row r="605" spans="1:9" hidden="1" x14ac:dyDescent="0.25">
      <c r="A605" s="1">
        <v>44946</v>
      </c>
      <c r="B605" t="s">
        <v>275</v>
      </c>
      <c r="C605" t="s">
        <v>51</v>
      </c>
      <c r="D605" t="s">
        <v>118</v>
      </c>
      <c r="E605" t="s">
        <v>164</v>
      </c>
      <c r="F605" t="s">
        <v>251</v>
      </c>
      <c r="G605" s="31">
        <v>0</v>
      </c>
      <c r="H605" t="s">
        <v>276</v>
      </c>
      <c r="I605" t="s">
        <v>255</v>
      </c>
    </row>
    <row r="606" spans="1:9" hidden="1" x14ac:dyDescent="0.25">
      <c r="A606" s="1">
        <v>44946</v>
      </c>
      <c r="B606" t="s">
        <v>275</v>
      </c>
      <c r="C606" t="s">
        <v>51</v>
      </c>
      <c r="D606" t="s">
        <v>118</v>
      </c>
      <c r="E606" t="s">
        <v>162</v>
      </c>
      <c r="F606" t="s">
        <v>251</v>
      </c>
      <c r="G606" s="31">
        <v>1.6517578112131698E-2</v>
      </c>
      <c r="H606" t="s">
        <v>276</v>
      </c>
      <c r="I606" t="s">
        <v>255</v>
      </c>
    </row>
    <row r="607" spans="1:9" hidden="1" x14ac:dyDescent="0.25">
      <c r="A607" s="1">
        <v>44946</v>
      </c>
      <c r="B607" t="s">
        <v>275</v>
      </c>
      <c r="C607" t="s">
        <v>51</v>
      </c>
      <c r="D607" t="s">
        <v>118</v>
      </c>
      <c r="E607" t="s">
        <v>165</v>
      </c>
      <c r="F607" t="s">
        <v>251</v>
      </c>
      <c r="G607" s="31">
        <v>1.9598283219156753E-2</v>
      </c>
      <c r="H607" t="s">
        <v>276</v>
      </c>
      <c r="I607" t="s">
        <v>255</v>
      </c>
    </row>
    <row r="608" spans="1:9" hidden="1" x14ac:dyDescent="0.25">
      <c r="A608" s="1">
        <v>44946</v>
      </c>
      <c r="B608" t="s">
        <v>275</v>
      </c>
      <c r="C608" t="s">
        <v>51</v>
      </c>
      <c r="D608" t="s">
        <v>118</v>
      </c>
      <c r="E608" t="s">
        <v>167</v>
      </c>
      <c r="F608" t="s">
        <v>251</v>
      </c>
      <c r="G608" s="31">
        <v>0</v>
      </c>
      <c r="H608" t="s">
        <v>276</v>
      </c>
      <c r="I608" t="s">
        <v>255</v>
      </c>
    </row>
    <row r="609" spans="1:9" hidden="1" x14ac:dyDescent="0.25">
      <c r="A609" s="1">
        <v>44946</v>
      </c>
      <c r="B609" t="s">
        <v>275</v>
      </c>
      <c r="C609" t="s">
        <v>51</v>
      </c>
      <c r="D609" t="s">
        <v>118</v>
      </c>
      <c r="E609" t="s">
        <v>1</v>
      </c>
      <c r="F609" t="s">
        <v>251</v>
      </c>
      <c r="G609" s="31">
        <v>0</v>
      </c>
      <c r="H609" t="s">
        <v>276</v>
      </c>
      <c r="I609" t="s">
        <v>255</v>
      </c>
    </row>
    <row r="610" spans="1:9" hidden="1" x14ac:dyDescent="0.25">
      <c r="A610" s="1">
        <v>44946</v>
      </c>
      <c r="B610" t="s">
        <v>277</v>
      </c>
      <c r="C610" t="s">
        <v>57</v>
      </c>
      <c r="D610" t="s">
        <v>78</v>
      </c>
      <c r="E610" t="s">
        <v>132</v>
      </c>
      <c r="F610" t="s">
        <v>251</v>
      </c>
      <c r="G610" s="31">
        <v>0</v>
      </c>
      <c r="H610" t="s">
        <v>276</v>
      </c>
      <c r="I610" t="s">
        <v>255</v>
      </c>
    </row>
    <row r="611" spans="1:9" hidden="1" x14ac:dyDescent="0.25">
      <c r="A611" s="1">
        <v>44946</v>
      </c>
      <c r="B611" t="s">
        <v>277</v>
      </c>
      <c r="C611" t="s">
        <v>57</v>
      </c>
      <c r="D611" t="s">
        <v>78</v>
      </c>
      <c r="E611" t="s">
        <v>133</v>
      </c>
      <c r="F611" t="s">
        <v>251</v>
      </c>
      <c r="G611" s="31">
        <v>0</v>
      </c>
      <c r="H611" t="s">
        <v>276</v>
      </c>
      <c r="I611" t="s">
        <v>255</v>
      </c>
    </row>
    <row r="612" spans="1:9" hidden="1" x14ac:dyDescent="0.25">
      <c r="A612" s="1">
        <v>44946</v>
      </c>
      <c r="B612" t="s">
        <v>277</v>
      </c>
      <c r="C612" t="s">
        <v>57</v>
      </c>
      <c r="D612" t="s">
        <v>78</v>
      </c>
      <c r="E612" t="s">
        <v>134</v>
      </c>
      <c r="F612" t="s">
        <v>251</v>
      </c>
      <c r="G612" s="31">
        <v>7.3780226498021018E-2</v>
      </c>
      <c r="H612" t="s">
        <v>276</v>
      </c>
      <c r="I612" t="s">
        <v>255</v>
      </c>
    </row>
    <row r="613" spans="1:9" hidden="1" x14ac:dyDescent="0.25">
      <c r="A613" s="1">
        <v>44946</v>
      </c>
      <c r="B613" t="s">
        <v>277</v>
      </c>
      <c r="C613" t="s">
        <v>57</v>
      </c>
      <c r="D613" t="s">
        <v>78</v>
      </c>
      <c r="E613" t="s">
        <v>135</v>
      </c>
      <c r="F613" t="s">
        <v>251</v>
      </c>
      <c r="G613" s="31">
        <v>5.6664174022612424E-2</v>
      </c>
      <c r="H613" t="s">
        <v>276</v>
      </c>
      <c r="I613" t="s">
        <v>255</v>
      </c>
    </row>
    <row r="614" spans="1:9" hidden="1" x14ac:dyDescent="0.25">
      <c r="A614" s="1">
        <v>44946</v>
      </c>
      <c r="B614" t="s">
        <v>277</v>
      </c>
      <c r="C614" t="s">
        <v>57</v>
      </c>
      <c r="D614" t="s">
        <v>78</v>
      </c>
      <c r="E614" t="s">
        <v>137</v>
      </c>
      <c r="F614" t="s">
        <v>251</v>
      </c>
      <c r="G614" s="31">
        <v>0.42965874251589403</v>
      </c>
      <c r="H614" t="s">
        <v>276</v>
      </c>
      <c r="I614" t="s">
        <v>255</v>
      </c>
    </row>
    <row r="615" spans="1:9" hidden="1" x14ac:dyDescent="0.25">
      <c r="A615" s="1">
        <v>44946</v>
      </c>
      <c r="B615" t="s">
        <v>277</v>
      </c>
      <c r="C615" t="s">
        <v>57</v>
      </c>
      <c r="D615" t="s">
        <v>78</v>
      </c>
      <c r="E615" t="s">
        <v>138</v>
      </c>
      <c r="F615" t="s">
        <v>251</v>
      </c>
      <c r="G615" s="31">
        <v>0</v>
      </c>
      <c r="H615" t="s">
        <v>276</v>
      </c>
      <c r="I615" t="s">
        <v>255</v>
      </c>
    </row>
    <row r="616" spans="1:9" hidden="1" x14ac:dyDescent="0.25">
      <c r="A616" s="1">
        <v>44946</v>
      </c>
      <c r="B616" t="s">
        <v>277</v>
      </c>
      <c r="C616" t="s">
        <v>57</v>
      </c>
      <c r="D616" t="s">
        <v>78</v>
      </c>
      <c r="E616" t="s">
        <v>139</v>
      </c>
      <c r="F616" t="s">
        <v>251</v>
      </c>
      <c r="G616" s="31">
        <v>0.16625205123847023</v>
      </c>
      <c r="H616" t="s">
        <v>276</v>
      </c>
      <c r="I616" t="s">
        <v>255</v>
      </c>
    </row>
    <row r="617" spans="1:9" hidden="1" x14ac:dyDescent="0.25">
      <c r="A617" s="1">
        <v>44946</v>
      </c>
      <c r="B617" t="s">
        <v>277</v>
      </c>
      <c r="C617" t="s">
        <v>57</v>
      </c>
      <c r="D617" t="s">
        <v>78</v>
      </c>
      <c r="E617" t="s">
        <v>140</v>
      </c>
      <c r="F617" t="s">
        <v>251</v>
      </c>
      <c r="G617" s="31">
        <v>0</v>
      </c>
      <c r="H617" t="s">
        <v>276</v>
      </c>
      <c r="I617" t="s">
        <v>255</v>
      </c>
    </row>
    <row r="618" spans="1:9" hidden="1" x14ac:dyDescent="0.25">
      <c r="A618" s="1">
        <v>44946</v>
      </c>
      <c r="B618" t="s">
        <v>277</v>
      </c>
      <c r="C618" t="s">
        <v>57</v>
      </c>
      <c r="D618" t="s">
        <v>78</v>
      </c>
      <c r="E618" t="s">
        <v>141</v>
      </c>
      <c r="F618" t="s">
        <v>251</v>
      </c>
      <c r="G618" s="31">
        <v>0</v>
      </c>
      <c r="H618" t="s">
        <v>276</v>
      </c>
      <c r="I618" t="s">
        <v>255</v>
      </c>
    </row>
    <row r="619" spans="1:9" hidden="1" x14ac:dyDescent="0.25">
      <c r="A619" s="1">
        <v>44946</v>
      </c>
      <c r="B619" t="s">
        <v>277</v>
      </c>
      <c r="C619" t="s">
        <v>57</v>
      </c>
      <c r="D619" t="s">
        <v>78</v>
      </c>
      <c r="E619" t="s">
        <v>142</v>
      </c>
      <c r="F619" t="s">
        <v>251</v>
      </c>
      <c r="G619" s="31">
        <v>0</v>
      </c>
      <c r="H619" t="s">
        <v>276</v>
      </c>
      <c r="I619" t="s">
        <v>255</v>
      </c>
    </row>
    <row r="620" spans="1:9" hidden="1" x14ac:dyDescent="0.25">
      <c r="A620" s="1">
        <v>44946</v>
      </c>
      <c r="B620" t="s">
        <v>277</v>
      </c>
      <c r="C620" t="s">
        <v>57</v>
      </c>
      <c r="D620" t="s">
        <v>78</v>
      </c>
      <c r="E620" t="s">
        <v>143</v>
      </c>
      <c r="F620" t="s">
        <v>251</v>
      </c>
      <c r="G620" s="31">
        <v>0.1435402914510307</v>
      </c>
      <c r="H620" t="s">
        <v>276</v>
      </c>
      <c r="I620" t="s">
        <v>255</v>
      </c>
    </row>
    <row r="621" spans="1:9" hidden="1" x14ac:dyDescent="0.25">
      <c r="A621" s="1">
        <v>44946</v>
      </c>
      <c r="B621" t="s">
        <v>277</v>
      </c>
      <c r="C621" t="s">
        <v>57</v>
      </c>
      <c r="D621" t="s">
        <v>78</v>
      </c>
      <c r="E621" t="s">
        <v>144</v>
      </c>
      <c r="F621" t="s">
        <v>251</v>
      </c>
      <c r="G621" s="31">
        <v>1.0321184710874155E-2</v>
      </c>
      <c r="H621" t="s">
        <v>276</v>
      </c>
      <c r="I621" t="s">
        <v>255</v>
      </c>
    </row>
    <row r="622" spans="1:9" hidden="1" x14ac:dyDescent="0.25">
      <c r="A622" s="1">
        <v>44946</v>
      </c>
      <c r="B622" t="s">
        <v>277</v>
      </c>
      <c r="C622" t="s">
        <v>57</v>
      </c>
      <c r="D622" t="s">
        <v>78</v>
      </c>
      <c r="E622" t="s">
        <v>145</v>
      </c>
      <c r="F622" t="s">
        <v>251</v>
      </c>
      <c r="G622" s="31">
        <v>0</v>
      </c>
      <c r="H622" t="s">
        <v>276</v>
      </c>
      <c r="I622" t="s">
        <v>255</v>
      </c>
    </row>
    <row r="623" spans="1:9" hidden="1" x14ac:dyDescent="0.25">
      <c r="A623" s="1">
        <v>44946</v>
      </c>
      <c r="B623" t="s">
        <v>277</v>
      </c>
      <c r="C623" t="s">
        <v>57</v>
      </c>
      <c r="D623" t="s">
        <v>78</v>
      </c>
      <c r="E623" t="s">
        <v>146</v>
      </c>
      <c r="F623" t="s">
        <v>251</v>
      </c>
      <c r="G623" s="31">
        <v>0</v>
      </c>
      <c r="H623" t="s">
        <v>276</v>
      </c>
      <c r="I623" t="s">
        <v>255</v>
      </c>
    </row>
    <row r="624" spans="1:9" hidden="1" x14ac:dyDescent="0.25">
      <c r="A624" s="1">
        <v>44946</v>
      </c>
      <c r="B624" t="s">
        <v>277</v>
      </c>
      <c r="C624" t="s">
        <v>57</v>
      </c>
      <c r="D624" t="s">
        <v>78</v>
      </c>
      <c r="E624" t="s">
        <v>147</v>
      </c>
      <c r="F624" t="s">
        <v>251</v>
      </c>
      <c r="G624" s="31">
        <v>2.2277959647202708E-2</v>
      </c>
      <c r="H624" t="s">
        <v>276</v>
      </c>
      <c r="I624" t="s">
        <v>255</v>
      </c>
    </row>
    <row r="625" spans="1:9" hidden="1" x14ac:dyDescent="0.25">
      <c r="A625" s="1">
        <v>44946</v>
      </c>
      <c r="B625" t="s">
        <v>277</v>
      </c>
      <c r="C625" t="s">
        <v>57</v>
      </c>
      <c r="D625" t="s">
        <v>78</v>
      </c>
      <c r="E625" t="s">
        <v>148</v>
      </c>
      <c r="F625" t="s">
        <v>251</v>
      </c>
      <c r="G625" s="31">
        <v>0</v>
      </c>
      <c r="H625" t="s">
        <v>276</v>
      </c>
      <c r="I625" t="s">
        <v>255</v>
      </c>
    </row>
    <row r="626" spans="1:9" hidden="1" x14ac:dyDescent="0.25">
      <c r="A626" s="1">
        <v>44946</v>
      </c>
      <c r="B626" t="s">
        <v>277</v>
      </c>
      <c r="C626" t="s">
        <v>57</v>
      </c>
      <c r="D626" t="s">
        <v>78</v>
      </c>
      <c r="E626" t="s">
        <v>148</v>
      </c>
      <c r="F626" t="s">
        <v>252</v>
      </c>
      <c r="G626" s="31">
        <v>0</v>
      </c>
      <c r="H626" t="s">
        <v>276</v>
      </c>
      <c r="I626" t="s">
        <v>255</v>
      </c>
    </row>
    <row r="627" spans="1:9" hidden="1" x14ac:dyDescent="0.25">
      <c r="A627" s="1">
        <v>44946</v>
      </c>
      <c r="B627" t="s">
        <v>277</v>
      </c>
      <c r="C627" t="s">
        <v>57</v>
      </c>
      <c r="D627" t="s">
        <v>78</v>
      </c>
      <c r="E627" t="s">
        <v>149</v>
      </c>
      <c r="F627" t="s">
        <v>251</v>
      </c>
      <c r="G627" s="31">
        <v>0.23074116148224877</v>
      </c>
      <c r="H627" t="s">
        <v>276</v>
      </c>
      <c r="I627" t="s">
        <v>255</v>
      </c>
    </row>
    <row r="628" spans="1:9" hidden="1" x14ac:dyDescent="0.25">
      <c r="A628" s="1">
        <v>44946</v>
      </c>
      <c r="B628" t="s">
        <v>277</v>
      </c>
      <c r="C628" t="s">
        <v>57</v>
      </c>
      <c r="D628" t="s">
        <v>78</v>
      </c>
      <c r="E628" t="s">
        <v>150</v>
      </c>
      <c r="F628" t="s">
        <v>251</v>
      </c>
      <c r="G628" s="31">
        <v>0</v>
      </c>
      <c r="H628" t="s">
        <v>276</v>
      </c>
      <c r="I628" t="s">
        <v>255</v>
      </c>
    </row>
    <row r="629" spans="1:9" hidden="1" x14ac:dyDescent="0.25">
      <c r="A629" s="1">
        <v>44946</v>
      </c>
      <c r="B629" t="s">
        <v>277</v>
      </c>
      <c r="C629" t="s">
        <v>57</v>
      </c>
      <c r="D629" t="s">
        <v>78</v>
      </c>
      <c r="E629" t="s">
        <v>150</v>
      </c>
      <c r="F629" t="s">
        <v>252</v>
      </c>
      <c r="G629" s="31">
        <v>0</v>
      </c>
      <c r="H629" t="s">
        <v>276</v>
      </c>
      <c r="I629" t="s">
        <v>255</v>
      </c>
    </row>
    <row r="630" spans="1:9" hidden="1" x14ac:dyDescent="0.25">
      <c r="A630" s="1">
        <v>44946</v>
      </c>
      <c r="B630" t="s">
        <v>277</v>
      </c>
      <c r="C630" t="s">
        <v>57</v>
      </c>
      <c r="D630" t="s">
        <v>78</v>
      </c>
      <c r="E630" t="s">
        <v>151</v>
      </c>
      <c r="F630" t="s">
        <v>251</v>
      </c>
      <c r="G630" s="31">
        <v>9.776081135995443E-2</v>
      </c>
      <c r="H630" t="s">
        <v>276</v>
      </c>
      <c r="I630" t="s">
        <v>255</v>
      </c>
    </row>
    <row r="631" spans="1:9" hidden="1" x14ac:dyDescent="0.25">
      <c r="A631" s="1">
        <v>44946</v>
      </c>
      <c r="B631" t="s">
        <v>277</v>
      </c>
      <c r="C631" t="s">
        <v>57</v>
      </c>
      <c r="D631" t="s">
        <v>78</v>
      </c>
      <c r="E631" t="s">
        <v>155</v>
      </c>
      <c r="F631" t="s">
        <v>251</v>
      </c>
      <c r="G631" s="31">
        <v>0</v>
      </c>
      <c r="H631" t="s">
        <v>276</v>
      </c>
      <c r="I631" t="s">
        <v>255</v>
      </c>
    </row>
    <row r="632" spans="1:9" hidden="1" x14ac:dyDescent="0.25">
      <c r="A632" s="1">
        <v>44946</v>
      </c>
      <c r="B632" t="s">
        <v>277</v>
      </c>
      <c r="C632" t="s">
        <v>57</v>
      </c>
      <c r="D632" t="s">
        <v>78</v>
      </c>
      <c r="E632" t="s">
        <v>153</v>
      </c>
      <c r="F632" t="s">
        <v>251</v>
      </c>
      <c r="G632" s="31">
        <v>0</v>
      </c>
      <c r="H632" t="s">
        <v>276</v>
      </c>
      <c r="I632" t="s">
        <v>255</v>
      </c>
    </row>
    <row r="633" spans="1:9" hidden="1" x14ac:dyDescent="0.25">
      <c r="A633" s="1">
        <v>44946</v>
      </c>
      <c r="B633" t="s">
        <v>277</v>
      </c>
      <c r="C633" t="s">
        <v>57</v>
      </c>
      <c r="D633" t="s">
        <v>78</v>
      </c>
      <c r="E633" t="s">
        <v>152</v>
      </c>
      <c r="F633" t="s">
        <v>251</v>
      </c>
      <c r="G633" s="31">
        <v>0</v>
      </c>
      <c r="H633" t="s">
        <v>276</v>
      </c>
      <c r="I633" t="s">
        <v>255</v>
      </c>
    </row>
    <row r="634" spans="1:9" hidden="1" x14ac:dyDescent="0.25">
      <c r="A634" s="1">
        <v>44946</v>
      </c>
      <c r="B634" t="s">
        <v>277</v>
      </c>
      <c r="C634" t="s">
        <v>57</v>
      </c>
      <c r="D634" t="s">
        <v>78</v>
      </c>
      <c r="E634" t="s">
        <v>154</v>
      </c>
      <c r="F634" t="s">
        <v>251</v>
      </c>
      <c r="G634" s="31">
        <v>0</v>
      </c>
      <c r="H634" t="s">
        <v>276</v>
      </c>
      <c r="I634" t="s">
        <v>255</v>
      </c>
    </row>
    <row r="635" spans="1:9" hidden="1" x14ac:dyDescent="0.25">
      <c r="A635" s="1">
        <v>44946</v>
      </c>
      <c r="B635" t="s">
        <v>277</v>
      </c>
      <c r="C635" t="s">
        <v>57</v>
      </c>
      <c r="D635" t="s">
        <v>78</v>
      </c>
      <c r="E635" t="s">
        <v>157</v>
      </c>
      <c r="F635" t="s">
        <v>251</v>
      </c>
      <c r="G635" s="31">
        <v>0</v>
      </c>
      <c r="H635" t="s">
        <v>276</v>
      </c>
      <c r="I635" t="s">
        <v>255</v>
      </c>
    </row>
    <row r="636" spans="1:9" hidden="1" x14ac:dyDescent="0.25">
      <c r="A636" s="1">
        <v>44946</v>
      </c>
      <c r="B636" t="s">
        <v>277</v>
      </c>
      <c r="C636" t="s">
        <v>57</v>
      </c>
      <c r="D636" t="s">
        <v>78</v>
      </c>
      <c r="E636" t="s">
        <v>156</v>
      </c>
      <c r="F636" t="s">
        <v>251</v>
      </c>
      <c r="G636" s="31">
        <v>0</v>
      </c>
      <c r="H636" t="s">
        <v>276</v>
      </c>
      <c r="I636" t="s">
        <v>255</v>
      </c>
    </row>
    <row r="637" spans="1:9" hidden="1" x14ac:dyDescent="0.25">
      <c r="A637" s="1">
        <v>44946</v>
      </c>
      <c r="B637" t="s">
        <v>277</v>
      </c>
      <c r="C637" t="s">
        <v>57</v>
      </c>
      <c r="D637" t="s">
        <v>78</v>
      </c>
      <c r="E637" t="s">
        <v>159</v>
      </c>
      <c r="F637" t="s">
        <v>251</v>
      </c>
      <c r="G637" s="31">
        <v>0</v>
      </c>
      <c r="H637" t="s">
        <v>276</v>
      </c>
      <c r="I637" t="s">
        <v>255</v>
      </c>
    </row>
    <row r="638" spans="1:9" hidden="1" x14ac:dyDescent="0.25">
      <c r="A638" s="1">
        <v>44946</v>
      </c>
      <c r="B638" t="s">
        <v>277</v>
      </c>
      <c r="C638" t="s">
        <v>57</v>
      </c>
      <c r="D638" t="s">
        <v>78</v>
      </c>
      <c r="E638" t="s">
        <v>163</v>
      </c>
      <c r="F638" t="s">
        <v>251</v>
      </c>
      <c r="G638" s="31">
        <v>9.1206620752832656E-3</v>
      </c>
      <c r="H638" t="s">
        <v>276</v>
      </c>
      <c r="I638" t="s">
        <v>255</v>
      </c>
    </row>
    <row r="639" spans="1:9" hidden="1" x14ac:dyDescent="0.25">
      <c r="A639" s="1">
        <v>44946</v>
      </c>
      <c r="B639" t="s">
        <v>277</v>
      </c>
      <c r="C639" t="s">
        <v>57</v>
      </c>
      <c r="D639" t="s">
        <v>78</v>
      </c>
      <c r="E639" t="s">
        <v>161</v>
      </c>
      <c r="F639" t="s">
        <v>251</v>
      </c>
      <c r="G639" s="31">
        <v>0</v>
      </c>
      <c r="H639" t="s">
        <v>276</v>
      </c>
      <c r="I639" t="s">
        <v>255</v>
      </c>
    </row>
    <row r="640" spans="1:9" hidden="1" x14ac:dyDescent="0.25">
      <c r="A640" s="1">
        <v>44946</v>
      </c>
      <c r="B640" t="s">
        <v>277</v>
      </c>
      <c r="C640" t="s">
        <v>57</v>
      </c>
      <c r="D640" t="s">
        <v>78</v>
      </c>
      <c r="E640" t="s">
        <v>158</v>
      </c>
      <c r="F640" t="s">
        <v>251</v>
      </c>
      <c r="G640" s="31">
        <v>0</v>
      </c>
      <c r="H640" t="s">
        <v>276</v>
      </c>
      <c r="I640" t="s">
        <v>255</v>
      </c>
    </row>
    <row r="641" spans="1:9" hidden="1" x14ac:dyDescent="0.25">
      <c r="A641" s="1">
        <v>44946</v>
      </c>
      <c r="B641" t="s">
        <v>277</v>
      </c>
      <c r="C641" t="s">
        <v>57</v>
      </c>
      <c r="D641" t="s">
        <v>78</v>
      </c>
      <c r="E641" t="s">
        <v>160</v>
      </c>
      <c r="F641" t="s">
        <v>251</v>
      </c>
      <c r="G641" s="31">
        <v>0</v>
      </c>
      <c r="H641" t="s">
        <v>276</v>
      </c>
      <c r="I641" t="s">
        <v>255</v>
      </c>
    </row>
    <row r="642" spans="1:9" hidden="1" x14ac:dyDescent="0.25">
      <c r="A642" s="1">
        <v>44946</v>
      </c>
      <c r="B642" t="s">
        <v>277</v>
      </c>
      <c r="C642" t="s">
        <v>57</v>
      </c>
      <c r="D642" t="s">
        <v>78</v>
      </c>
      <c r="E642" t="s">
        <v>166</v>
      </c>
      <c r="F642" t="s">
        <v>251</v>
      </c>
      <c r="G642" s="31">
        <v>0</v>
      </c>
      <c r="H642" t="s">
        <v>276</v>
      </c>
      <c r="I642" t="s">
        <v>255</v>
      </c>
    </row>
    <row r="643" spans="1:9" hidden="1" x14ac:dyDescent="0.25">
      <c r="A643" s="1">
        <v>44946</v>
      </c>
      <c r="B643" t="s">
        <v>277</v>
      </c>
      <c r="C643" t="s">
        <v>57</v>
      </c>
      <c r="D643" t="s">
        <v>78</v>
      </c>
      <c r="E643" t="s">
        <v>164</v>
      </c>
      <c r="F643" t="s">
        <v>251</v>
      </c>
      <c r="G643" s="31">
        <v>1.1444028959639975E-2</v>
      </c>
      <c r="H643" t="s">
        <v>276</v>
      </c>
      <c r="I643" t="s">
        <v>255</v>
      </c>
    </row>
    <row r="644" spans="1:9" hidden="1" x14ac:dyDescent="0.25">
      <c r="A644" s="1">
        <v>44946</v>
      </c>
      <c r="B644" t="s">
        <v>277</v>
      </c>
      <c r="C644" t="s">
        <v>57</v>
      </c>
      <c r="D644" t="s">
        <v>78</v>
      </c>
      <c r="E644" t="s">
        <v>162</v>
      </c>
      <c r="F644" t="s">
        <v>251</v>
      </c>
      <c r="G644" s="31">
        <v>0</v>
      </c>
      <c r="H644" t="s">
        <v>276</v>
      </c>
      <c r="I644" t="s">
        <v>255</v>
      </c>
    </row>
    <row r="645" spans="1:9" hidden="1" x14ac:dyDescent="0.25">
      <c r="A645" s="1">
        <v>44946</v>
      </c>
      <c r="B645" t="s">
        <v>277</v>
      </c>
      <c r="C645" t="s">
        <v>57</v>
      </c>
      <c r="D645" t="s">
        <v>78</v>
      </c>
      <c r="E645" t="s">
        <v>165</v>
      </c>
      <c r="F645" t="s">
        <v>251</v>
      </c>
      <c r="G645" s="31">
        <v>5.165675427422986E-2</v>
      </c>
      <c r="H645" t="s">
        <v>276</v>
      </c>
      <c r="I645" t="s">
        <v>255</v>
      </c>
    </row>
    <row r="646" spans="1:9" hidden="1" x14ac:dyDescent="0.25">
      <c r="A646" s="1">
        <v>44946</v>
      </c>
      <c r="B646" t="s">
        <v>277</v>
      </c>
      <c r="C646" t="s">
        <v>57</v>
      </c>
      <c r="D646" t="s">
        <v>78</v>
      </c>
      <c r="E646" t="s">
        <v>167</v>
      </c>
      <c r="F646" t="s">
        <v>251</v>
      </c>
      <c r="G646" s="31">
        <v>0</v>
      </c>
      <c r="H646" t="s">
        <v>276</v>
      </c>
      <c r="I646" t="s">
        <v>255</v>
      </c>
    </row>
    <row r="647" spans="1:9" hidden="1" x14ac:dyDescent="0.25">
      <c r="A647" s="1">
        <v>44946</v>
      </c>
      <c r="B647" t="s">
        <v>277</v>
      </c>
      <c r="C647" t="s">
        <v>57</v>
      </c>
      <c r="D647" t="s">
        <v>78</v>
      </c>
      <c r="E647" t="s">
        <v>1</v>
      </c>
      <c r="F647" t="s">
        <v>251</v>
      </c>
      <c r="G647" s="31">
        <v>0</v>
      </c>
      <c r="H647" t="s">
        <v>276</v>
      </c>
      <c r="I647" t="s">
        <v>255</v>
      </c>
    </row>
    <row r="648" spans="1:9" hidden="1" x14ac:dyDescent="0.25">
      <c r="A648" s="1">
        <v>44946</v>
      </c>
      <c r="B648" t="s">
        <v>277</v>
      </c>
      <c r="C648" t="s">
        <v>51</v>
      </c>
      <c r="D648" t="s">
        <v>78</v>
      </c>
      <c r="E648" t="s">
        <v>132</v>
      </c>
      <c r="F648" t="s">
        <v>251</v>
      </c>
      <c r="G648" s="31">
        <v>0</v>
      </c>
      <c r="H648" t="s">
        <v>276</v>
      </c>
      <c r="I648" t="s">
        <v>255</v>
      </c>
    </row>
    <row r="649" spans="1:9" hidden="1" x14ac:dyDescent="0.25">
      <c r="A649" s="1">
        <v>44946</v>
      </c>
      <c r="B649" t="s">
        <v>277</v>
      </c>
      <c r="C649" t="s">
        <v>51</v>
      </c>
      <c r="D649" t="s">
        <v>78</v>
      </c>
      <c r="E649" t="s">
        <v>133</v>
      </c>
      <c r="F649" t="s">
        <v>251</v>
      </c>
      <c r="G649" s="31">
        <v>0</v>
      </c>
      <c r="H649" t="s">
        <v>276</v>
      </c>
      <c r="I649" t="s">
        <v>255</v>
      </c>
    </row>
    <row r="650" spans="1:9" hidden="1" x14ac:dyDescent="0.25">
      <c r="A650" s="1">
        <v>44946</v>
      </c>
      <c r="B650" t="s">
        <v>277</v>
      </c>
      <c r="C650" t="s">
        <v>51</v>
      </c>
      <c r="D650" t="s">
        <v>78</v>
      </c>
      <c r="E650" t="s">
        <v>134</v>
      </c>
      <c r="F650" t="s">
        <v>251</v>
      </c>
      <c r="G650" s="31">
        <v>8.1178346475294802E-2</v>
      </c>
      <c r="H650" t="s">
        <v>276</v>
      </c>
      <c r="I650" t="s">
        <v>255</v>
      </c>
    </row>
    <row r="651" spans="1:9" hidden="1" x14ac:dyDescent="0.25">
      <c r="A651" s="1">
        <v>44946</v>
      </c>
      <c r="B651" t="s">
        <v>277</v>
      </c>
      <c r="C651" t="s">
        <v>51</v>
      </c>
      <c r="D651" t="s">
        <v>78</v>
      </c>
      <c r="E651" t="s">
        <v>135</v>
      </c>
      <c r="F651" t="s">
        <v>251</v>
      </c>
      <c r="G651" s="31">
        <v>5.9308814099253336E-2</v>
      </c>
      <c r="H651" t="s">
        <v>276</v>
      </c>
      <c r="I651" t="s">
        <v>255</v>
      </c>
    </row>
    <row r="652" spans="1:9" hidden="1" x14ac:dyDescent="0.25">
      <c r="A652" s="1">
        <v>44946</v>
      </c>
      <c r="B652" t="s">
        <v>277</v>
      </c>
      <c r="C652" t="s">
        <v>51</v>
      </c>
      <c r="D652" t="s">
        <v>78</v>
      </c>
      <c r="E652" t="s">
        <v>137</v>
      </c>
      <c r="F652" t="s">
        <v>251</v>
      </c>
      <c r="G652" s="31">
        <v>0.45620636775221163</v>
      </c>
      <c r="H652" t="s">
        <v>276</v>
      </c>
      <c r="I652" t="s">
        <v>255</v>
      </c>
    </row>
    <row r="653" spans="1:9" hidden="1" x14ac:dyDescent="0.25">
      <c r="A653" s="1">
        <v>44946</v>
      </c>
      <c r="B653" t="s">
        <v>277</v>
      </c>
      <c r="C653" t="s">
        <v>51</v>
      </c>
      <c r="D653" t="s">
        <v>78</v>
      </c>
      <c r="E653" t="s">
        <v>138</v>
      </c>
      <c r="F653" t="s">
        <v>251</v>
      </c>
      <c r="G653" s="31">
        <v>0</v>
      </c>
      <c r="H653" t="s">
        <v>276</v>
      </c>
      <c r="I653" t="s">
        <v>255</v>
      </c>
    </row>
    <row r="654" spans="1:9" hidden="1" x14ac:dyDescent="0.25">
      <c r="A654" s="1">
        <v>44946</v>
      </c>
      <c r="B654" t="s">
        <v>277</v>
      </c>
      <c r="C654" t="s">
        <v>51</v>
      </c>
      <c r="D654" t="s">
        <v>78</v>
      </c>
      <c r="E654" t="s">
        <v>139</v>
      </c>
      <c r="F654" t="s">
        <v>251</v>
      </c>
      <c r="G654" s="31">
        <v>0.17426375939295508</v>
      </c>
      <c r="H654" t="s">
        <v>276</v>
      </c>
      <c r="I654" t="s">
        <v>255</v>
      </c>
    </row>
    <row r="655" spans="1:9" hidden="1" x14ac:dyDescent="0.25">
      <c r="A655" s="1">
        <v>44946</v>
      </c>
      <c r="B655" t="s">
        <v>277</v>
      </c>
      <c r="C655" t="s">
        <v>51</v>
      </c>
      <c r="D655" t="s">
        <v>78</v>
      </c>
      <c r="E655" t="s">
        <v>140</v>
      </c>
      <c r="F655" t="s">
        <v>251</v>
      </c>
      <c r="G655" s="31">
        <v>0</v>
      </c>
      <c r="H655" t="s">
        <v>276</v>
      </c>
      <c r="I655" t="s">
        <v>255</v>
      </c>
    </row>
    <row r="656" spans="1:9" hidden="1" x14ac:dyDescent="0.25">
      <c r="A656" s="1">
        <v>44946</v>
      </c>
      <c r="B656" t="s">
        <v>277</v>
      </c>
      <c r="C656" t="s">
        <v>51</v>
      </c>
      <c r="D656" t="s">
        <v>78</v>
      </c>
      <c r="E656" t="s">
        <v>141</v>
      </c>
      <c r="F656" t="s">
        <v>251</v>
      </c>
      <c r="G656" s="31">
        <v>0</v>
      </c>
      <c r="H656" t="s">
        <v>276</v>
      </c>
      <c r="I656" t="s">
        <v>255</v>
      </c>
    </row>
    <row r="657" spans="1:9" hidden="1" x14ac:dyDescent="0.25">
      <c r="A657" s="1">
        <v>44946</v>
      </c>
      <c r="B657" t="s">
        <v>277</v>
      </c>
      <c r="C657" t="s">
        <v>51</v>
      </c>
      <c r="D657" t="s">
        <v>78</v>
      </c>
      <c r="E657" t="s">
        <v>142</v>
      </c>
      <c r="F657" t="s">
        <v>251</v>
      </c>
      <c r="G657" s="31">
        <v>0</v>
      </c>
      <c r="H657" t="s">
        <v>276</v>
      </c>
      <c r="I657" t="s">
        <v>255</v>
      </c>
    </row>
    <row r="658" spans="1:9" hidden="1" x14ac:dyDescent="0.25">
      <c r="A658" s="1">
        <v>44946</v>
      </c>
      <c r="B658" t="s">
        <v>277</v>
      </c>
      <c r="C658" t="s">
        <v>51</v>
      </c>
      <c r="D658" t="s">
        <v>78</v>
      </c>
      <c r="E658" t="s">
        <v>143</v>
      </c>
      <c r="F658" t="s">
        <v>251</v>
      </c>
      <c r="G658" s="31">
        <v>0.14912051227540812</v>
      </c>
      <c r="H658" t="s">
        <v>276</v>
      </c>
      <c r="I658" t="s">
        <v>255</v>
      </c>
    </row>
    <row r="659" spans="1:9" hidden="1" x14ac:dyDescent="0.25">
      <c r="A659" s="1">
        <v>44946</v>
      </c>
      <c r="B659" t="s">
        <v>277</v>
      </c>
      <c r="C659" t="s">
        <v>51</v>
      </c>
      <c r="D659" t="s">
        <v>78</v>
      </c>
      <c r="E659" t="s">
        <v>144</v>
      </c>
      <c r="F659" t="s">
        <v>251</v>
      </c>
      <c r="G659" s="31">
        <v>1.201323325964777E-2</v>
      </c>
      <c r="H659" t="s">
        <v>276</v>
      </c>
      <c r="I659" t="s">
        <v>255</v>
      </c>
    </row>
    <row r="660" spans="1:9" hidden="1" x14ac:dyDescent="0.25">
      <c r="A660" s="1">
        <v>44946</v>
      </c>
      <c r="B660" t="s">
        <v>277</v>
      </c>
      <c r="C660" t="s">
        <v>51</v>
      </c>
      <c r="D660" t="s">
        <v>78</v>
      </c>
      <c r="E660" t="s">
        <v>145</v>
      </c>
      <c r="F660" t="s">
        <v>251</v>
      </c>
      <c r="G660" s="31">
        <v>0</v>
      </c>
      <c r="H660" t="s">
        <v>276</v>
      </c>
      <c r="I660" t="s">
        <v>255</v>
      </c>
    </row>
    <row r="661" spans="1:9" hidden="1" x14ac:dyDescent="0.25">
      <c r="A661" s="1">
        <v>44946</v>
      </c>
      <c r="B661" t="s">
        <v>277</v>
      </c>
      <c r="C661" t="s">
        <v>51</v>
      </c>
      <c r="D661" t="s">
        <v>78</v>
      </c>
      <c r="E661" t="s">
        <v>146</v>
      </c>
      <c r="F661" t="s">
        <v>251</v>
      </c>
      <c r="G661" s="31">
        <v>0</v>
      </c>
      <c r="H661" t="s">
        <v>276</v>
      </c>
      <c r="I661" t="s">
        <v>255</v>
      </c>
    </row>
    <row r="662" spans="1:9" hidden="1" x14ac:dyDescent="0.25">
      <c r="A662" s="1">
        <v>44946</v>
      </c>
      <c r="B662" t="s">
        <v>277</v>
      </c>
      <c r="C662" t="s">
        <v>51</v>
      </c>
      <c r="D662" t="s">
        <v>78</v>
      </c>
      <c r="E662" t="s">
        <v>147</v>
      </c>
      <c r="F662" t="s">
        <v>251</v>
      </c>
      <c r="G662" s="31">
        <v>1.8641391416968755E-2</v>
      </c>
      <c r="H662" t="s">
        <v>276</v>
      </c>
      <c r="I662" t="s">
        <v>255</v>
      </c>
    </row>
    <row r="663" spans="1:9" hidden="1" x14ac:dyDescent="0.25">
      <c r="A663" s="1">
        <v>44946</v>
      </c>
      <c r="B663" t="s">
        <v>277</v>
      </c>
      <c r="C663" t="s">
        <v>51</v>
      </c>
      <c r="D663" t="s">
        <v>78</v>
      </c>
      <c r="E663" t="s">
        <v>148</v>
      </c>
      <c r="F663" t="s">
        <v>251</v>
      </c>
      <c r="G663" s="31">
        <v>0</v>
      </c>
      <c r="H663" t="s">
        <v>276</v>
      </c>
      <c r="I663" t="s">
        <v>255</v>
      </c>
    </row>
    <row r="664" spans="1:9" hidden="1" x14ac:dyDescent="0.25">
      <c r="A664" s="1">
        <v>44946</v>
      </c>
      <c r="B664" t="s">
        <v>277</v>
      </c>
      <c r="C664" t="s">
        <v>51</v>
      </c>
      <c r="D664" t="s">
        <v>78</v>
      </c>
      <c r="E664" t="s">
        <v>148</v>
      </c>
      <c r="F664" t="s">
        <v>252</v>
      </c>
      <c r="G664" s="31">
        <v>0</v>
      </c>
      <c r="H664" t="s">
        <v>276</v>
      </c>
      <c r="I664" t="s">
        <v>255</v>
      </c>
    </row>
    <row r="665" spans="1:9" hidden="1" x14ac:dyDescent="0.25">
      <c r="A665" s="1">
        <v>44946</v>
      </c>
      <c r="B665" t="s">
        <v>277</v>
      </c>
      <c r="C665" t="s">
        <v>51</v>
      </c>
      <c r="D665" t="s">
        <v>78</v>
      </c>
      <c r="E665" t="s">
        <v>149</v>
      </c>
      <c r="F665" t="s">
        <v>251</v>
      </c>
      <c r="G665" s="31">
        <v>0.24933685644915859</v>
      </c>
      <c r="H665" t="s">
        <v>276</v>
      </c>
      <c r="I665" t="s">
        <v>255</v>
      </c>
    </row>
    <row r="666" spans="1:9" hidden="1" x14ac:dyDescent="0.25">
      <c r="A666" s="1">
        <v>44946</v>
      </c>
      <c r="B666" t="s">
        <v>277</v>
      </c>
      <c r="C666" t="s">
        <v>51</v>
      </c>
      <c r="D666" t="s">
        <v>78</v>
      </c>
      <c r="E666" t="s">
        <v>150</v>
      </c>
      <c r="F666" t="s">
        <v>251</v>
      </c>
      <c r="G666" s="31">
        <v>0</v>
      </c>
      <c r="H666" t="s">
        <v>276</v>
      </c>
      <c r="I666" t="s">
        <v>255</v>
      </c>
    </row>
    <row r="667" spans="1:9" hidden="1" x14ac:dyDescent="0.25">
      <c r="A667" s="1">
        <v>44946</v>
      </c>
      <c r="B667" t="s">
        <v>277</v>
      </c>
      <c r="C667" t="s">
        <v>51</v>
      </c>
      <c r="D667" t="s">
        <v>78</v>
      </c>
      <c r="E667" t="s">
        <v>150</v>
      </c>
      <c r="F667" t="s">
        <v>252</v>
      </c>
      <c r="G667" s="31">
        <v>0</v>
      </c>
      <c r="H667" t="s">
        <v>276</v>
      </c>
      <c r="I667" t="s">
        <v>255</v>
      </c>
    </row>
    <row r="668" spans="1:9" hidden="1" x14ac:dyDescent="0.25">
      <c r="A668" s="1">
        <v>44946</v>
      </c>
      <c r="B668" t="s">
        <v>277</v>
      </c>
      <c r="C668" t="s">
        <v>51</v>
      </c>
      <c r="D668" t="s">
        <v>78</v>
      </c>
      <c r="E668" t="s">
        <v>151</v>
      </c>
      <c r="F668" t="s">
        <v>251</v>
      </c>
      <c r="G668" s="31">
        <v>0.10923968949699898</v>
      </c>
      <c r="H668" t="s">
        <v>276</v>
      </c>
      <c r="I668" t="s">
        <v>255</v>
      </c>
    </row>
    <row r="669" spans="1:9" hidden="1" x14ac:dyDescent="0.25">
      <c r="A669" s="1">
        <v>44946</v>
      </c>
      <c r="B669" t="s">
        <v>277</v>
      </c>
      <c r="C669" t="s">
        <v>51</v>
      </c>
      <c r="D669" t="s">
        <v>78</v>
      </c>
      <c r="E669" t="s">
        <v>155</v>
      </c>
      <c r="F669" t="s">
        <v>251</v>
      </c>
      <c r="G669" s="31">
        <v>0</v>
      </c>
      <c r="H669" t="s">
        <v>276</v>
      </c>
      <c r="I669" t="s">
        <v>255</v>
      </c>
    </row>
    <row r="670" spans="1:9" hidden="1" x14ac:dyDescent="0.25">
      <c r="A670" s="1">
        <v>44946</v>
      </c>
      <c r="B670" t="s">
        <v>277</v>
      </c>
      <c r="C670" t="s">
        <v>51</v>
      </c>
      <c r="D670" t="s">
        <v>78</v>
      </c>
      <c r="E670" t="s">
        <v>153</v>
      </c>
      <c r="F670" t="s">
        <v>251</v>
      </c>
      <c r="G670" s="31">
        <v>0</v>
      </c>
      <c r="H670" t="s">
        <v>276</v>
      </c>
      <c r="I670" t="s">
        <v>255</v>
      </c>
    </row>
    <row r="671" spans="1:9" hidden="1" x14ac:dyDescent="0.25">
      <c r="A671" s="1">
        <v>44946</v>
      </c>
      <c r="B671" t="s">
        <v>277</v>
      </c>
      <c r="C671" t="s">
        <v>51</v>
      </c>
      <c r="D671" t="s">
        <v>78</v>
      </c>
      <c r="E671" t="s">
        <v>152</v>
      </c>
      <c r="F671" t="s">
        <v>251</v>
      </c>
      <c r="G671" s="31">
        <v>0</v>
      </c>
      <c r="H671" t="s">
        <v>276</v>
      </c>
      <c r="I671" t="s">
        <v>255</v>
      </c>
    </row>
    <row r="672" spans="1:9" hidden="1" x14ac:dyDescent="0.25">
      <c r="A672" s="1">
        <v>44946</v>
      </c>
      <c r="B672" t="s">
        <v>277</v>
      </c>
      <c r="C672" t="s">
        <v>51</v>
      </c>
      <c r="D672" t="s">
        <v>78</v>
      </c>
      <c r="E672" t="s">
        <v>154</v>
      </c>
      <c r="F672" t="s">
        <v>251</v>
      </c>
      <c r="G672" s="31">
        <v>0</v>
      </c>
      <c r="H672" t="s">
        <v>276</v>
      </c>
      <c r="I672" t="s">
        <v>255</v>
      </c>
    </row>
    <row r="673" spans="1:9" hidden="1" x14ac:dyDescent="0.25">
      <c r="A673" s="1">
        <v>44946</v>
      </c>
      <c r="B673" t="s">
        <v>277</v>
      </c>
      <c r="C673" t="s">
        <v>51</v>
      </c>
      <c r="D673" t="s">
        <v>78</v>
      </c>
      <c r="E673" t="s">
        <v>157</v>
      </c>
      <c r="F673" t="s">
        <v>251</v>
      </c>
      <c r="G673" s="31">
        <v>0</v>
      </c>
      <c r="H673" t="s">
        <v>276</v>
      </c>
      <c r="I673" t="s">
        <v>255</v>
      </c>
    </row>
    <row r="674" spans="1:9" hidden="1" x14ac:dyDescent="0.25">
      <c r="A674" s="1">
        <v>44946</v>
      </c>
      <c r="B674" t="s">
        <v>277</v>
      </c>
      <c r="C674" t="s">
        <v>51</v>
      </c>
      <c r="D674" t="s">
        <v>78</v>
      </c>
      <c r="E674" t="s">
        <v>156</v>
      </c>
      <c r="F674" t="s">
        <v>251</v>
      </c>
      <c r="G674" s="31">
        <v>0</v>
      </c>
      <c r="H674" t="s">
        <v>276</v>
      </c>
      <c r="I674" t="s">
        <v>255</v>
      </c>
    </row>
    <row r="675" spans="1:9" hidden="1" x14ac:dyDescent="0.25">
      <c r="A675" s="1">
        <v>44946</v>
      </c>
      <c r="B675" t="s">
        <v>277</v>
      </c>
      <c r="C675" t="s">
        <v>51</v>
      </c>
      <c r="D675" t="s">
        <v>78</v>
      </c>
      <c r="E675" t="s">
        <v>159</v>
      </c>
      <c r="F675" t="s">
        <v>251</v>
      </c>
      <c r="G675" s="31">
        <v>0</v>
      </c>
      <c r="H675" t="s">
        <v>276</v>
      </c>
      <c r="I675" t="s">
        <v>255</v>
      </c>
    </row>
    <row r="676" spans="1:9" hidden="1" x14ac:dyDescent="0.25">
      <c r="A676" s="1">
        <v>44946</v>
      </c>
      <c r="B676" t="s">
        <v>277</v>
      </c>
      <c r="C676" t="s">
        <v>51</v>
      </c>
      <c r="D676" t="s">
        <v>78</v>
      </c>
      <c r="E676" t="s">
        <v>163</v>
      </c>
      <c r="F676" t="s">
        <v>251</v>
      </c>
      <c r="G676" s="31">
        <v>0</v>
      </c>
      <c r="H676" t="s">
        <v>276</v>
      </c>
      <c r="I676" t="s">
        <v>255</v>
      </c>
    </row>
    <row r="677" spans="1:9" hidden="1" x14ac:dyDescent="0.25">
      <c r="A677" s="1">
        <v>44946</v>
      </c>
      <c r="B677" t="s">
        <v>277</v>
      </c>
      <c r="C677" t="s">
        <v>51</v>
      </c>
      <c r="D677" t="s">
        <v>78</v>
      </c>
      <c r="E677" t="s">
        <v>161</v>
      </c>
      <c r="F677" t="s">
        <v>251</v>
      </c>
      <c r="G677" s="31">
        <v>0</v>
      </c>
      <c r="H677" t="s">
        <v>276</v>
      </c>
      <c r="I677" t="s">
        <v>255</v>
      </c>
    </row>
    <row r="678" spans="1:9" hidden="1" x14ac:dyDescent="0.25">
      <c r="A678" s="1">
        <v>44946</v>
      </c>
      <c r="B678" t="s">
        <v>277</v>
      </c>
      <c r="C678" t="s">
        <v>51</v>
      </c>
      <c r="D678" t="s">
        <v>78</v>
      </c>
      <c r="E678" t="s">
        <v>158</v>
      </c>
      <c r="F678" t="s">
        <v>251</v>
      </c>
      <c r="G678" s="31">
        <v>0</v>
      </c>
      <c r="H678" t="s">
        <v>276</v>
      </c>
      <c r="I678" t="s">
        <v>255</v>
      </c>
    </row>
    <row r="679" spans="1:9" hidden="1" x14ac:dyDescent="0.25">
      <c r="A679" s="1">
        <v>44946</v>
      </c>
      <c r="B679" t="s">
        <v>277</v>
      </c>
      <c r="C679" t="s">
        <v>51</v>
      </c>
      <c r="D679" t="s">
        <v>78</v>
      </c>
      <c r="E679" t="s">
        <v>160</v>
      </c>
      <c r="F679" t="s">
        <v>251</v>
      </c>
      <c r="G679" s="31">
        <v>0</v>
      </c>
      <c r="H679" t="s">
        <v>276</v>
      </c>
      <c r="I679" t="s">
        <v>255</v>
      </c>
    </row>
    <row r="680" spans="1:9" hidden="1" x14ac:dyDescent="0.25">
      <c r="A680" s="1">
        <v>44946</v>
      </c>
      <c r="B680" t="s">
        <v>277</v>
      </c>
      <c r="C680" t="s">
        <v>51</v>
      </c>
      <c r="D680" t="s">
        <v>78</v>
      </c>
      <c r="E680" t="s">
        <v>166</v>
      </c>
      <c r="F680" t="s">
        <v>251</v>
      </c>
      <c r="G680" s="31">
        <v>0</v>
      </c>
      <c r="H680" t="s">
        <v>276</v>
      </c>
      <c r="I680" t="s">
        <v>255</v>
      </c>
    </row>
    <row r="681" spans="1:9" hidden="1" x14ac:dyDescent="0.25">
      <c r="A681" s="1">
        <v>44946</v>
      </c>
      <c r="B681" t="s">
        <v>277</v>
      </c>
      <c r="C681" t="s">
        <v>51</v>
      </c>
      <c r="D681" t="s">
        <v>78</v>
      </c>
      <c r="E681" t="s">
        <v>164</v>
      </c>
      <c r="F681" t="s">
        <v>251</v>
      </c>
      <c r="G681" s="31">
        <v>9.444078708661716E-3</v>
      </c>
      <c r="H681" t="s">
        <v>276</v>
      </c>
      <c r="I681" t="s">
        <v>255</v>
      </c>
    </row>
    <row r="682" spans="1:9" hidden="1" x14ac:dyDescent="0.25">
      <c r="A682" s="1">
        <v>44946</v>
      </c>
      <c r="B682" t="s">
        <v>277</v>
      </c>
      <c r="C682" t="s">
        <v>51</v>
      </c>
      <c r="D682" t="s">
        <v>78</v>
      </c>
      <c r="E682" t="s">
        <v>162</v>
      </c>
      <c r="F682" t="s">
        <v>251</v>
      </c>
      <c r="G682" s="31">
        <v>2.1574392614360616E-2</v>
      </c>
      <c r="H682" t="s">
        <v>276</v>
      </c>
      <c r="I682" t="s">
        <v>255</v>
      </c>
    </row>
    <row r="683" spans="1:9" hidden="1" x14ac:dyDescent="0.25">
      <c r="A683" s="1">
        <v>44946</v>
      </c>
      <c r="B683" t="s">
        <v>277</v>
      </c>
      <c r="C683" t="s">
        <v>51</v>
      </c>
      <c r="D683" t="s">
        <v>78</v>
      </c>
      <c r="E683" t="s">
        <v>165</v>
      </c>
      <c r="F683" t="s">
        <v>251</v>
      </c>
      <c r="G683" s="31">
        <v>0</v>
      </c>
      <c r="H683" t="s">
        <v>276</v>
      </c>
      <c r="I683" t="s">
        <v>255</v>
      </c>
    </row>
    <row r="684" spans="1:9" hidden="1" x14ac:dyDescent="0.25">
      <c r="A684" s="1">
        <v>44946</v>
      </c>
      <c r="B684" t="s">
        <v>277</v>
      </c>
      <c r="C684" t="s">
        <v>51</v>
      </c>
      <c r="D684" t="s">
        <v>78</v>
      </c>
      <c r="E684" t="s">
        <v>167</v>
      </c>
      <c r="F684" t="s">
        <v>251</v>
      </c>
      <c r="G684" s="31">
        <v>0</v>
      </c>
      <c r="H684" t="s">
        <v>276</v>
      </c>
      <c r="I684" t="s">
        <v>255</v>
      </c>
    </row>
    <row r="685" spans="1:9" hidden="1" x14ac:dyDescent="0.25">
      <c r="A685" s="1">
        <v>44946</v>
      </c>
      <c r="B685" t="s">
        <v>277</v>
      </c>
      <c r="C685" t="s">
        <v>51</v>
      </c>
      <c r="D685" t="s">
        <v>78</v>
      </c>
      <c r="E685" t="s">
        <v>1</v>
      </c>
      <c r="F685" t="s">
        <v>251</v>
      </c>
      <c r="G685" s="31">
        <v>0</v>
      </c>
      <c r="H685" t="s">
        <v>276</v>
      </c>
      <c r="I685" t="s">
        <v>255</v>
      </c>
    </row>
    <row r="686" spans="1:9" hidden="1" x14ac:dyDescent="0.25">
      <c r="A686" s="1">
        <v>44946</v>
      </c>
      <c r="B686" t="s">
        <v>278</v>
      </c>
      <c r="C686" t="s">
        <v>51</v>
      </c>
      <c r="D686" t="s">
        <v>67</v>
      </c>
      <c r="E686" t="s">
        <v>132</v>
      </c>
      <c r="F686" t="s">
        <v>251</v>
      </c>
      <c r="G686" s="31">
        <v>0</v>
      </c>
      <c r="H686" t="s">
        <v>276</v>
      </c>
      <c r="I686" t="s">
        <v>255</v>
      </c>
    </row>
    <row r="687" spans="1:9" hidden="1" x14ac:dyDescent="0.25">
      <c r="A687" s="1">
        <v>44946</v>
      </c>
      <c r="B687" t="s">
        <v>278</v>
      </c>
      <c r="C687" t="s">
        <v>51</v>
      </c>
      <c r="D687" t="s">
        <v>67</v>
      </c>
      <c r="E687" t="s">
        <v>133</v>
      </c>
      <c r="F687" t="s">
        <v>251</v>
      </c>
      <c r="G687" s="31">
        <v>0</v>
      </c>
      <c r="H687" t="s">
        <v>276</v>
      </c>
      <c r="I687" t="s">
        <v>255</v>
      </c>
    </row>
    <row r="688" spans="1:9" hidden="1" x14ac:dyDescent="0.25">
      <c r="A688" s="1">
        <v>44946</v>
      </c>
      <c r="B688" t="s">
        <v>278</v>
      </c>
      <c r="C688" t="s">
        <v>51</v>
      </c>
      <c r="D688" t="s">
        <v>67</v>
      </c>
      <c r="E688" t="s">
        <v>134</v>
      </c>
      <c r="F688" t="s">
        <v>251</v>
      </c>
      <c r="G688" s="31">
        <v>0</v>
      </c>
      <c r="H688" t="s">
        <v>276</v>
      </c>
      <c r="I688" t="s">
        <v>255</v>
      </c>
    </row>
    <row r="689" spans="1:9" hidden="1" x14ac:dyDescent="0.25">
      <c r="A689" s="1">
        <v>44946</v>
      </c>
      <c r="B689" t="s">
        <v>278</v>
      </c>
      <c r="C689" t="s">
        <v>51</v>
      </c>
      <c r="D689" t="s">
        <v>67</v>
      </c>
      <c r="E689" t="s">
        <v>135</v>
      </c>
      <c r="F689" t="s">
        <v>251</v>
      </c>
      <c r="G689" s="31">
        <v>0</v>
      </c>
      <c r="H689" t="s">
        <v>276</v>
      </c>
      <c r="I689" t="s">
        <v>255</v>
      </c>
    </row>
    <row r="690" spans="1:9" hidden="1" x14ac:dyDescent="0.25">
      <c r="A690" s="1">
        <v>44946</v>
      </c>
      <c r="B690" t="s">
        <v>278</v>
      </c>
      <c r="C690" t="s">
        <v>51</v>
      </c>
      <c r="D690" t="s">
        <v>67</v>
      </c>
      <c r="E690" t="s">
        <v>137</v>
      </c>
      <c r="F690" t="s">
        <v>251</v>
      </c>
      <c r="G690" s="31">
        <v>0</v>
      </c>
      <c r="H690" t="s">
        <v>276</v>
      </c>
      <c r="I690" t="s">
        <v>255</v>
      </c>
    </row>
    <row r="691" spans="1:9" hidden="1" x14ac:dyDescent="0.25">
      <c r="A691" s="1">
        <v>44946</v>
      </c>
      <c r="B691" t="s">
        <v>278</v>
      </c>
      <c r="C691" t="s">
        <v>51</v>
      </c>
      <c r="D691" t="s">
        <v>67</v>
      </c>
      <c r="E691" t="s">
        <v>138</v>
      </c>
      <c r="F691" t="s">
        <v>251</v>
      </c>
      <c r="G691" s="31">
        <v>0</v>
      </c>
      <c r="H691" t="s">
        <v>276</v>
      </c>
      <c r="I691" t="s">
        <v>255</v>
      </c>
    </row>
    <row r="692" spans="1:9" hidden="1" x14ac:dyDescent="0.25">
      <c r="A692" s="1">
        <v>44946</v>
      </c>
      <c r="B692" t="s">
        <v>278</v>
      </c>
      <c r="C692" t="s">
        <v>51</v>
      </c>
      <c r="D692" t="s">
        <v>67</v>
      </c>
      <c r="E692" t="s">
        <v>139</v>
      </c>
      <c r="F692" t="s">
        <v>251</v>
      </c>
      <c r="G692" s="31">
        <v>1.2488621915404114E-2</v>
      </c>
      <c r="H692" t="s">
        <v>276</v>
      </c>
      <c r="I692" t="s">
        <v>255</v>
      </c>
    </row>
    <row r="693" spans="1:9" hidden="1" x14ac:dyDescent="0.25">
      <c r="A693" s="1">
        <v>44946</v>
      </c>
      <c r="B693" t="s">
        <v>278</v>
      </c>
      <c r="C693" t="s">
        <v>51</v>
      </c>
      <c r="D693" t="s">
        <v>67</v>
      </c>
      <c r="E693" t="s">
        <v>140</v>
      </c>
      <c r="F693" t="s">
        <v>251</v>
      </c>
      <c r="G693" s="31">
        <v>0</v>
      </c>
      <c r="H693" t="s">
        <v>276</v>
      </c>
      <c r="I693" t="s">
        <v>255</v>
      </c>
    </row>
    <row r="694" spans="1:9" hidden="1" x14ac:dyDescent="0.25">
      <c r="A694" s="1">
        <v>44946</v>
      </c>
      <c r="B694" t="s">
        <v>278</v>
      </c>
      <c r="C694" t="s">
        <v>51</v>
      </c>
      <c r="D694" t="s">
        <v>67</v>
      </c>
      <c r="E694" t="s">
        <v>141</v>
      </c>
      <c r="F694" t="s">
        <v>251</v>
      </c>
      <c r="G694" s="31">
        <v>6.6691294988483292E-3</v>
      </c>
      <c r="H694" t="s">
        <v>276</v>
      </c>
      <c r="I694" t="s">
        <v>255</v>
      </c>
    </row>
    <row r="695" spans="1:9" hidden="1" x14ac:dyDescent="0.25">
      <c r="A695" s="1">
        <v>44946</v>
      </c>
      <c r="B695" t="s">
        <v>278</v>
      </c>
      <c r="C695" t="s">
        <v>51</v>
      </c>
      <c r="D695" t="s">
        <v>67</v>
      </c>
      <c r="E695" t="s">
        <v>142</v>
      </c>
      <c r="F695" t="s">
        <v>251</v>
      </c>
      <c r="G695" s="31">
        <v>0</v>
      </c>
      <c r="H695" t="s">
        <v>276</v>
      </c>
      <c r="I695" t="s">
        <v>255</v>
      </c>
    </row>
    <row r="696" spans="1:9" hidden="1" x14ac:dyDescent="0.25">
      <c r="A696" s="1">
        <v>44946</v>
      </c>
      <c r="B696" t="s">
        <v>278</v>
      </c>
      <c r="C696" t="s">
        <v>51</v>
      </c>
      <c r="D696" t="s">
        <v>67</v>
      </c>
      <c r="E696" t="s">
        <v>143</v>
      </c>
      <c r="F696" t="s">
        <v>251</v>
      </c>
      <c r="G696" s="31">
        <v>0.91543115112350382</v>
      </c>
      <c r="H696" t="s">
        <v>276</v>
      </c>
      <c r="I696" t="s">
        <v>255</v>
      </c>
    </row>
    <row r="697" spans="1:9" hidden="1" x14ac:dyDescent="0.25">
      <c r="A697" s="1">
        <v>44946</v>
      </c>
      <c r="B697" t="s">
        <v>278</v>
      </c>
      <c r="C697" t="s">
        <v>51</v>
      </c>
      <c r="D697" t="s">
        <v>67</v>
      </c>
      <c r="E697" t="s">
        <v>144</v>
      </c>
      <c r="F697" t="s">
        <v>251</v>
      </c>
      <c r="G697" s="31">
        <v>2.0386441171208795E-2</v>
      </c>
      <c r="H697" t="s">
        <v>276</v>
      </c>
      <c r="I697" t="s">
        <v>255</v>
      </c>
    </row>
    <row r="698" spans="1:9" hidden="1" x14ac:dyDescent="0.25">
      <c r="A698" s="1">
        <v>44946</v>
      </c>
      <c r="B698" t="s">
        <v>278</v>
      </c>
      <c r="C698" t="s">
        <v>51</v>
      </c>
      <c r="D698" t="s">
        <v>67</v>
      </c>
      <c r="E698" t="s">
        <v>145</v>
      </c>
      <c r="F698" t="s">
        <v>251</v>
      </c>
      <c r="G698" s="31">
        <v>8.6051180590734997E-3</v>
      </c>
      <c r="H698" t="s">
        <v>276</v>
      </c>
      <c r="I698" t="s">
        <v>255</v>
      </c>
    </row>
    <row r="699" spans="1:9" hidden="1" x14ac:dyDescent="0.25">
      <c r="A699" s="1">
        <v>44946</v>
      </c>
      <c r="B699" t="s">
        <v>278</v>
      </c>
      <c r="C699" t="s">
        <v>51</v>
      </c>
      <c r="D699" t="s">
        <v>67</v>
      </c>
      <c r="E699" t="s">
        <v>146</v>
      </c>
      <c r="F699" t="s">
        <v>251</v>
      </c>
      <c r="G699" s="31">
        <v>4.6903871960784754E-3</v>
      </c>
      <c r="H699" t="s">
        <v>276</v>
      </c>
      <c r="I699" t="s">
        <v>255</v>
      </c>
    </row>
    <row r="700" spans="1:9" hidden="1" x14ac:dyDescent="0.25">
      <c r="A700" s="1">
        <v>44946</v>
      </c>
      <c r="B700" t="s">
        <v>278</v>
      </c>
      <c r="C700" t="s">
        <v>51</v>
      </c>
      <c r="D700" t="s">
        <v>67</v>
      </c>
      <c r="E700" t="s">
        <v>147</v>
      </c>
      <c r="F700" t="s">
        <v>251</v>
      </c>
      <c r="G700" s="31">
        <v>0.39159259100770638</v>
      </c>
      <c r="H700" t="s">
        <v>276</v>
      </c>
      <c r="I700" t="s">
        <v>255</v>
      </c>
    </row>
    <row r="701" spans="1:9" hidden="1" x14ac:dyDescent="0.25">
      <c r="A701" s="1">
        <v>44946</v>
      </c>
      <c r="B701" t="s">
        <v>278</v>
      </c>
      <c r="C701" t="s">
        <v>51</v>
      </c>
      <c r="D701" t="s">
        <v>67</v>
      </c>
      <c r="E701" t="s">
        <v>148</v>
      </c>
      <c r="F701" t="s">
        <v>251</v>
      </c>
      <c r="G701" s="31">
        <v>5.4455271896777147</v>
      </c>
      <c r="H701" t="s">
        <v>276</v>
      </c>
      <c r="I701" t="s">
        <v>255</v>
      </c>
    </row>
    <row r="702" spans="1:9" hidden="1" x14ac:dyDescent="0.25">
      <c r="A702" s="1">
        <v>44946</v>
      </c>
      <c r="B702" t="s">
        <v>278</v>
      </c>
      <c r="C702" t="s">
        <v>51</v>
      </c>
      <c r="D702" t="s">
        <v>67</v>
      </c>
      <c r="E702" t="s">
        <v>148</v>
      </c>
      <c r="F702" t="s">
        <v>252</v>
      </c>
      <c r="G702" s="31">
        <v>5.4455271896777147</v>
      </c>
      <c r="H702" t="s">
        <v>276</v>
      </c>
      <c r="I702" t="s">
        <v>255</v>
      </c>
    </row>
    <row r="703" spans="1:9" hidden="1" x14ac:dyDescent="0.25">
      <c r="A703" s="1">
        <v>44946</v>
      </c>
      <c r="B703" t="s">
        <v>278</v>
      </c>
      <c r="C703" t="s">
        <v>51</v>
      </c>
      <c r="D703" t="s">
        <v>67</v>
      </c>
      <c r="E703" t="s">
        <v>149</v>
      </c>
      <c r="F703" t="s">
        <v>251</v>
      </c>
      <c r="G703" s="31">
        <v>14.221211645971845</v>
      </c>
      <c r="H703" t="s">
        <v>276</v>
      </c>
      <c r="I703" t="s">
        <v>255</v>
      </c>
    </row>
    <row r="704" spans="1:9" hidden="1" x14ac:dyDescent="0.25">
      <c r="A704" s="1">
        <v>44946</v>
      </c>
      <c r="B704" t="s">
        <v>278</v>
      </c>
      <c r="C704" t="s">
        <v>51</v>
      </c>
      <c r="D704" t="s">
        <v>67</v>
      </c>
      <c r="E704" t="s">
        <v>150</v>
      </c>
      <c r="F704" t="s">
        <v>251</v>
      </c>
      <c r="G704" s="31">
        <v>3.6808621385686635</v>
      </c>
      <c r="H704" t="s">
        <v>276</v>
      </c>
      <c r="I704" t="s">
        <v>255</v>
      </c>
    </row>
    <row r="705" spans="1:9" hidden="1" x14ac:dyDescent="0.25">
      <c r="A705" s="1">
        <v>44946</v>
      </c>
      <c r="B705" t="s">
        <v>278</v>
      </c>
      <c r="C705" t="s">
        <v>51</v>
      </c>
      <c r="D705" t="s">
        <v>67</v>
      </c>
      <c r="E705" t="s">
        <v>150</v>
      </c>
      <c r="F705" t="s">
        <v>252</v>
      </c>
      <c r="G705" s="31">
        <v>3.6808621385686635</v>
      </c>
      <c r="H705" t="s">
        <v>276</v>
      </c>
      <c r="I705" t="s">
        <v>255</v>
      </c>
    </row>
    <row r="706" spans="1:9" hidden="1" x14ac:dyDescent="0.25">
      <c r="A706" s="1">
        <v>44946</v>
      </c>
      <c r="B706" t="s">
        <v>278</v>
      </c>
      <c r="C706" t="s">
        <v>51</v>
      </c>
      <c r="D706" t="s">
        <v>67</v>
      </c>
      <c r="E706" t="s">
        <v>151</v>
      </c>
      <c r="F706" t="s">
        <v>251</v>
      </c>
      <c r="G706" s="31">
        <v>1.8936091136633983</v>
      </c>
      <c r="H706" t="s">
        <v>276</v>
      </c>
      <c r="I706" t="s">
        <v>255</v>
      </c>
    </row>
    <row r="707" spans="1:9" hidden="1" x14ac:dyDescent="0.25">
      <c r="A707" s="1">
        <v>44946</v>
      </c>
      <c r="B707" t="s">
        <v>278</v>
      </c>
      <c r="C707" t="s">
        <v>51</v>
      </c>
      <c r="D707" t="s">
        <v>67</v>
      </c>
      <c r="E707" t="s">
        <v>155</v>
      </c>
      <c r="F707" t="s">
        <v>251</v>
      </c>
      <c r="G707" s="31">
        <v>0</v>
      </c>
      <c r="H707" t="s">
        <v>276</v>
      </c>
      <c r="I707" t="s">
        <v>255</v>
      </c>
    </row>
    <row r="708" spans="1:9" hidden="1" x14ac:dyDescent="0.25">
      <c r="A708" s="1">
        <v>44946</v>
      </c>
      <c r="B708" t="s">
        <v>278</v>
      </c>
      <c r="C708" t="s">
        <v>51</v>
      </c>
      <c r="D708" t="s">
        <v>67</v>
      </c>
      <c r="E708" t="s">
        <v>153</v>
      </c>
      <c r="F708" t="s">
        <v>251</v>
      </c>
      <c r="G708" s="31">
        <v>0.14208647030424179</v>
      </c>
      <c r="H708" t="s">
        <v>276</v>
      </c>
      <c r="I708" t="s">
        <v>255</v>
      </c>
    </row>
    <row r="709" spans="1:9" hidden="1" x14ac:dyDescent="0.25">
      <c r="A709" s="1">
        <v>44946</v>
      </c>
      <c r="B709" t="s">
        <v>278</v>
      </c>
      <c r="C709" t="s">
        <v>51</v>
      </c>
      <c r="D709" t="s">
        <v>67</v>
      </c>
      <c r="E709" t="s">
        <v>152</v>
      </c>
      <c r="F709" t="s">
        <v>251</v>
      </c>
      <c r="G709" s="31">
        <v>4.7034326836132873E-2</v>
      </c>
      <c r="H709" t="s">
        <v>276</v>
      </c>
      <c r="I709" t="s">
        <v>255</v>
      </c>
    </row>
    <row r="710" spans="1:9" hidden="1" x14ac:dyDescent="0.25">
      <c r="A710" s="1">
        <v>44946</v>
      </c>
      <c r="B710" t="s">
        <v>278</v>
      </c>
      <c r="C710" t="s">
        <v>51</v>
      </c>
      <c r="D710" t="s">
        <v>67</v>
      </c>
      <c r="E710" t="s">
        <v>154</v>
      </c>
      <c r="F710" t="s">
        <v>251</v>
      </c>
      <c r="G710" s="31">
        <v>4.9457093037648045E-2</v>
      </c>
      <c r="H710" t="s">
        <v>276</v>
      </c>
      <c r="I710" t="s">
        <v>255</v>
      </c>
    </row>
    <row r="711" spans="1:9" hidden="1" x14ac:dyDescent="0.25">
      <c r="A711" s="1">
        <v>44946</v>
      </c>
      <c r="B711" t="s">
        <v>278</v>
      </c>
      <c r="C711" t="s">
        <v>51</v>
      </c>
      <c r="D711" t="s">
        <v>67</v>
      </c>
      <c r="E711" t="s">
        <v>157</v>
      </c>
      <c r="F711" t="s">
        <v>251</v>
      </c>
      <c r="G711" s="31">
        <v>0</v>
      </c>
      <c r="H711" t="s">
        <v>276</v>
      </c>
      <c r="I711" t="s">
        <v>255</v>
      </c>
    </row>
    <row r="712" spans="1:9" hidden="1" x14ac:dyDescent="0.25">
      <c r="A712" s="1">
        <v>44946</v>
      </c>
      <c r="B712" t="s">
        <v>278</v>
      </c>
      <c r="C712" t="s">
        <v>51</v>
      </c>
      <c r="D712" t="s">
        <v>67</v>
      </c>
      <c r="E712" t="s">
        <v>156</v>
      </c>
      <c r="F712" t="s">
        <v>251</v>
      </c>
      <c r="G712" s="31">
        <v>0</v>
      </c>
      <c r="H712" t="s">
        <v>276</v>
      </c>
      <c r="I712" t="s">
        <v>255</v>
      </c>
    </row>
    <row r="713" spans="1:9" hidden="1" x14ac:dyDescent="0.25">
      <c r="A713" s="1">
        <v>44946</v>
      </c>
      <c r="B713" t="s">
        <v>278</v>
      </c>
      <c r="C713" t="s">
        <v>51</v>
      </c>
      <c r="D713" t="s">
        <v>67</v>
      </c>
      <c r="E713" t="s">
        <v>159</v>
      </c>
      <c r="F713" t="s">
        <v>251</v>
      </c>
      <c r="G713" s="31">
        <v>0</v>
      </c>
      <c r="H713" t="s">
        <v>276</v>
      </c>
      <c r="I713" t="s">
        <v>255</v>
      </c>
    </row>
    <row r="714" spans="1:9" hidden="1" x14ac:dyDescent="0.25">
      <c r="A714" s="1">
        <v>44946</v>
      </c>
      <c r="B714" t="s">
        <v>278</v>
      </c>
      <c r="C714" t="s">
        <v>51</v>
      </c>
      <c r="D714" t="s">
        <v>67</v>
      </c>
      <c r="E714" t="s">
        <v>163</v>
      </c>
      <c r="F714" t="s">
        <v>251</v>
      </c>
      <c r="G714" s="31">
        <v>0</v>
      </c>
      <c r="H714" t="s">
        <v>276</v>
      </c>
      <c r="I714" t="s">
        <v>255</v>
      </c>
    </row>
    <row r="715" spans="1:9" hidden="1" x14ac:dyDescent="0.25">
      <c r="A715" s="1">
        <v>44946</v>
      </c>
      <c r="B715" t="s">
        <v>278</v>
      </c>
      <c r="C715" t="s">
        <v>51</v>
      </c>
      <c r="D715" t="s">
        <v>67</v>
      </c>
      <c r="E715" t="s">
        <v>161</v>
      </c>
      <c r="F715" t="s">
        <v>251</v>
      </c>
      <c r="G715" s="31">
        <v>0</v>
      </c>
      <c r="H715" t="s">
        <v>276</v>
      </c>
      <c r="I715" t="s">
        <v>255</v>
      </c>
    </row>
    <row r="716" spans="1:9" hidden="1" x14ac:dyDescent="0.25">
      <c r="A716" s="1">
        <v>44946</v>
      </c>
      <c r="B716" t="s">
        <v>278</v>
      </c>
      <c r="C716" t="s">
        <v>51</v>
      </c>
      <c r="D716" t="s">
        <v>67</v>
      </c>
      <c r="E716" t="s">
        <v>158</v>
      </c>
      <c r="F716" t="s">
        <v>251</v>
      </c>
      <c r="G716" s="31">
        <v>0.14085026873825901</v>
      </c>
      <c r="H716" t="s">
        <v>276</v>
      </c>
      <c r="I716" t="s">
        <v>255</v>
      </c>
    </row>
    <row r="717" spans="1:9" hidden="1" x14ac:dyDescent="0.25">
      <c r="A717" s="1">
        <v>44946</v>
      </c>
      <c r="B717" t="s">
        <v>278</v>
      </c>
      <c r="C717" t="s">
        <v>51</v>
      </c>
      <c r="D717" t="s">
        <v>67</v>
      </c>
      <c r="E717" t="s">
        <v>160</v>
      </c>
      <c r="F717" t="s">
        <v>251</v>
      </c>
      <c r="G717" s="31">
        <v>0</v>
      </c>
      <c r="H717" t="s">
        <v>276</v>
      </c>
      <c r="I717" t="s">
        <v>255</v>
      </c>
    </row>
    <row r="718" spans="1:9" hidden="1" x14ac:dyDescent="0.25">
      <c r="A718" s="1">
        <v>44946</v>
      </c>
      <c r="B718" t="s">
        <v>278</v>
      </c>
      <c r="C718" t="s">
        <v>51</v>
      </c>
      <c r="D718" t="s">
        <v>67</v>
      </c>
      <c r="E718" t="s">
        <v>166</v>
      </c>
      <c r="F718" t="s">
        <v>251</v>
      </c>
      <c r="G718" s="31">
        <v>0</v>
      </c>
      <c r="H718" t="s">
        <v>276</v>
      </c>
      <c r="I718" t="s">
        <v>255</v>
      </c>
    </row>
    <row r="719" spans="1:9" hidden="1" x14ac:dyDescent="0.25">
      <c r="A719" s="1">
        <v>44946</v>
      </c>
      <c r="B719" t="s">
        <v>278</v>
      </c>
      <c r="C719" t="s">
        <v>51</v>
      </c>
      <c r="D719" t="s">
        <v>67</v>
      </c>
      <c r="E719" t="s">
        <v>164</v>
      </c>
      <c r="F719" t="s">
        <v>251</v>
      </c>
      <c r="G719" s="31">
        <v>0</v>
      </c>
      <c r="H719" t="s">
        <v>276</v>
      </c>
      <c r="I719" t="s">
        <v>255</v>
      </c>
    </row>
    <row r="720" spans="1:9" hidden="1" x14ac:dyDescent="0.25">
      <c r="A720" s="1">
        <v>44946</v>
      </c>
      <c r="B720" t="s">
        <v>278</v>
      </c>
      <c r="C720" t="s">
        <v>51</v>
      </c>
      <c r="D720" t="s">
        <v>67</v>
      </c>
      <c r="E720" t="s">
        <v>162</v>
      </c>
      <c r="F720" t="s">
        <v>251</v>
      </c>
      <c r="G720" s="31">
        <v>0</v>
      </c>
      <c r="H720" t="s">
        <v>276</v>
      </c>
      <c r="I720" t="s">
        <v>255</v>
      </c>
    </row>
    <row r="721" spans="1:9" hidden="1" x14ac:dyDescent="0.25">
      <c r="A721" s="1">
        <v>44946</v>
      </c>
      <c r="B721" t="s">
        <v>278</v>
      </c>
      <c r="C721" t="s">
        <v>51</v>
      </c>
      <c r="D721" t="s">
        <v>67</v>
      </c>
      <c r="E721" t="s">
        <v>165</v>
      </c>
      <c r="F721" t="s">
        <v>251</v>
      </c>
      <c r="G721" s="31">
        <v>5.4822396226614112E-2</v>
      </c>
      <c r="H721" t="s">
        <v>276</v>
      </c>
      <c r="I721" t="s">
        <v>255</v>
      </c>
    </row>
    <row r="722" spans="1:9" hidden="1" x14ac:dyDescent="0.25">
      <c r="A722" s="1">
        <v>44946</v>
      </c>
      <c r="B722" t="s">
        <v>278</v>
      </c>
      <c r="C722" t="s">
        <v>51</v>
      </c>
      <c r="D722" t="s">
        <v>67</v>
      </c>
      <c r="E722" t="s">
        <v>167</v>
      </c>
      <c r="F722" t="s">
        <v>251</v>
      </c>
      <c r="G722" s="31">
        <v>0</v>
      </c>
      <c r="H722" t="s">
        <v>276</v>
      </c>
      <c r="I722" t="s">
        <v>255</v>
      </c>
    </row>
    <row r="723" spans="1:9" hidden="1" x14ac:dyDescent="0.25">
      <c r="A723" s="1">
        <v>44946</v>
      </c>
      <c r="B723" t="s">
        <v>278</v>
      </c>
      <c r="C723" t="s">
        <v>51</v>
      </c>
      <c r="D723" t="s">
        <v>67</v>
      </c>
      <c r="E723" t="s">
        <v>1</v>
      </c>
      <c r="F723" t="s">
        <v>251</v>
      </c>
      <c r="G723" s="31">
        <v>0</v>
      </c>
      <c r="H723" t="s">
        <v>276</v>
      </c>
      <c r="I723" t="s">
        <v>255</v>
      </c>
    </row>
    <row r="724" spans="1:9" hidden="1" x14ac:dyDescent="0.25">
      <c r="A724" s="1">
        <v>44946</v>
      </c>
      <c r="B724" t="s">
        <v>279</v>
      </c>
      <c r="C724" t="s">
        <v>51</v>
      </c>
      <c r="D724" t="s">
        <v>72</v>
      </c>
      <c r="E724" t="s">
        <v>132</v>
      </c>
      <c r="F724" t="s">
        <v>251</v>
      </c>
      <c r="G724" s="31">
        <v>0</v>
      </c>
      <c r="H724" t="s">
        <v>276</v>
      </c>
      <c r="I724" t="s">
        <v>255</v>
      </c>
    </row>
    <row r="725" spans="1:9" hidden="1" x14ac:dyDescent="0.25">
      <c r="A725" s="1">
        <v>44946</v>
      </c>
      <c r="B725" t="s">
        <v>279</v>
      </c>
      <c r="C725" t="s">
        <v>51</v>
      </c>
      <c r="D725" t="s">
        <v>72</v>
      </c>
      <c r="E725" t="s">
        <v>133</v>
      </c>
      <c r="F725" t="s">
        <v>251</v>
      </c>
      <c r="G725" s="31">
        <v>2.1307161616139279E-3</v>
      </c>
      <c r="H725" t="s">
        <v>276</v>
      </c>
      <c r="I725" t="s">
        <v>255</v>
      </c>
    </row>
    <row r="726" spans="1:9" hidden="1" x14ac:dyDescent="0.25">
      <c r="A726" s="1">
        <v>44946</v>
      </c>
      <c r="B726" t="s">
        <v>279</v>
      </c>
      <c r="C726" t="s">
        <v>51</v>
      </c>
      <c r="D726" t="s">
        <v>72</v>
      </c>
      <c r="E726" t="s">
        <v>134</v>
      </c>
      <c r="F726" t="s">
        <v>251</v>
      </c>
      <c r="G726" s="31">
        <v>0</v>
      </c>
      <c r="H726" t="s">
        <v>276</v>
      </c>
      <c r="I726" t="s">
        <v>255</v>
      </c>
    </row>
    <row r="727" spans="1:9" hidden="1" x14ac:dyDescent="0.25">
      <c r="A727" s="1">
        <v>44946</v>
      </c>
      <c r="B727" t="s">
        <v>279</v>
      </c>
      <c r="C727" t="s">
        <v>51</v>
      </c>
      <c r="D727" t="s">
        <v>72</v>
      </c>
      <c r="E727" t="s">
        <v>135</v>
      </c>
      <c r="F727" t="s">
        <v>251</v>
      </c>
      <c r="G727" s="31">
        <v>0</v>
      </c>
      <c r="H727" t="s">
        <v>276</v>
      </c>
      <c r="I727" t="s">
        <v>255</v>
      </c>
    </row>
    <row r="728" spans="1:9" hidden="1" x14ac:dyDescent="0.25">
      <c r="A728" s="1">
        <v>44946</v>
      </c>
      <c r="B728" t="s">
        <v>279</v>
      </c>
      <c r="C728" t="s">
        <v>51</v>
      </c>
      <c r="D728" t="s">
        <v>72</v>
      </c>
      <c r="E728" t="s">
        <v>137</v>
      </c>
      <c r="F728" t="s">
        <v>251</v>
      </c>
      <c r="G728" s="31">
        <v>6.2055858495859324E-3</v>
      </c>
      <c r="H728" t="s">
        <v>276</v>
      </c>
      <c r="I728" t="s">
        <v>255</v>
      </c>
    </row>
    <row r="729" spans="1:9" hidden="1" x14ac:dyDescent="0.25">
      <c r="A729" s="1">
        <v>44946</v>
      </c>
      <c r="B729" t="s">
        <v>279</v>
      </c>
      <c r="C729" t="s">
        <v>51</v>
      </c>
      <c r="D729" t="s">
        <v>72</v>
      </c>
      <c r="E729" t="s">
        <v>138</v>
      </c>
      <c r="F729" t="s">
        <v>251</v>
      </c>
      <c r="G729" s="31">
        <v>0</v>
      </c>
      <c r="H729" t="s">
        <v>276</v>
      </c>
      <c r="I729" t="s">
        <v>255</v>
      </c>
    </row>
    <row r="730" spans="1:9" hidden="1" x14ac:dyDescent="0.25">
      <c r="A730" s="1">
        <v>44946</v>
      </c>
      <c r="B730" t="s">
        <v>279</v>
      </c>
      <c r="C730" t="s">
        <v>51</v>
      </c>
      <c r="D730" t="s">
        <v>72</v>
      </c>
      <c r="E730" t="s">
        <v>139</v>
      </c>
      <c r="F730" t="s">
        <v>251</v>
      </c>
      <c r="G730" s="31">
        <v>7.8595473486371761E-2</v>
      </c>
      <c r="H730" t="s">
        <v>276</v>
      </c>
      <c r="I730" t="s">
        <v>255</v>
      </c>
    </row>
    <row r="731" spans="1:9" hidden="1" x14ac:dyDescent="0.25">
      <c r="A731" s="1">
        <v>44946</v>
      </c>
      <c r="B731" t="s">
        <v>279</v>
      </c>
      <c r="C731" t="s">
        <v>51</v>
      </c>
      <c r="D731" t="s">
        <v>72</v>
      </c>
      <c r="E731" t="s">
        <v>140</v>
      </c>
      <c r="F731" t="s">
        <v>251</v>
      </c>
      <c r="G731" s="31">
        <v>2.6446750701014259E-2</v>
      </c>
      <c r="H731" t="s">
        <v>276</v>
      </c>
      <c r="I731" t="s">
        <v>255</v>
      </c>
    </row>
    <row r="732" spans="1:9" hidden="1" x14ac:dyDescent="0.25">
      <c r="A732" s="1">
        <v>44946</v>
      </c>
      <c r="B732" t="s">
        <v>279</v>
      </c>
      <c r="C732" t="s">
        <v>51</v>
      </c>
      <c r="D732" t="s">
        <v>72</v>
      </c>
      <c r="E732" t="s">
        <v>141</v>
      </c>
      <c r="F732" t="s">
        <v>251</v>
      </c>
      <c r="G732" s="31">
        <v>1.4501260774779982E-2</v>
      </c>
      <c r="H732" t="s">
        <v>276</v>
      </c>
      <c r="I732" t="s">
        <v>255</v>
      </c>
    </row>
    <row r="733" spans="1:9" hidden="1" x14ac:dyDescent="0.25">
      <c r="A733" s="1">
        <v>44946</v>
      </c>
      <c r="B733" t="s">
        <v>279</v>
      </c>
      <c r="C733" t="s">
        <v>51</v>
      </c>
      <c r="D733" t="s">
        <v>72</v>
      </c>
      <c r="E733" t="s">
        <v>142</v>
      </c>
      <c r="F733" t="s">
        <v>251</v>
      </c>
      <c r="G733" s="31">
        <v>0</v>
      </c>
      <c r="H733" t="s">
        <v>276</v>
      </c>
      <c r="I733" t="s">
        <v>255</v>
      </c>
    </row>
    <row r="734" spans="1:9" hidden="1" x14ac:dyDescent="0.25">
      <c r="A734" s="1">
        <v>44946</v>
      </c>
      <c r="B734" t="s">
        <v>279</v>
      </c>
      <c r="C734" t="s">
        <v>51</v>
      </c>
      <c r="D734" t="s">
        <v>72</v>
      </c>
      <c r="E734" t="s">
        <v>143</v>
      </c>
      <c r="F734" t="s">
        <v>251</v>
      </c>
      <c r="G734" s="31">
        <v>2.4286411973415878</v>
      </c>
      <c r="H734" t="s">
        <v>276</v>
      </c>
      <c r="I734" t="s">
        <v>255</v>
      </c>
    </row>
    <row r="735" spans="1:9" hidden="1" x14ac:dyDescent="0.25">
      <c r="A735" s="1">
        <v>44946</v>
      </c>
      <c r="B735" t="s">
        <v>279</v>
      </c>
      <c r="C735" t="s">
        <v>51</v>
      </c>
      <c r="D735" t="s">
        <v>72</v>
      </c>
      <c r="E735" t="s">
        <v>144</v>
      </c>
      <c r="F735" t="s">
        <v>251</v>
      </c>
      <c r="G735" s="31">
        <v>0.55457240886491876</v>
      </c>
      <c r="H735" t="s">
        <v>276</v>
      </c>
      <c r="I735" t="s">
        <v>255</v>
      </c>
    </row>
    <row r="736" spans="1:9" hidden="1" x14ac:dyDescent="0.25">
      <c r="A736" s="1">
        <v>44946</v>
      </c>
      <c r="B736" t="s">
        <v>279</v>
      </c>
      <c r="C736" t="s">
        <v>51</v>
      </c>
      <c r="D736" t="s">
        <v>72</v>
      </c>
      <c r="E736" t="s">
        <v>145</v>
      </c>
      <c r="F736" t="s">
        <v>251</v>
      </c>
      <c r="G736" s="31">
        <v>2.1086765526407411E-2</v>
      </c>
      <c r="H736" t="s">
        <v>276</v>
      </c>
      <c r="I736" t="s">
        <v>255</v>
      </c>
    </row>
    <row r="737" spans="1:9" hidden="1" x14ac:dyDescent="0.25">
      <c r="A737" s="1">
        <v>44946</v>
      </c>
      <c r="B737" t="s">
        <v>279</v>
      </c>
      <c r="C737" t="s">
        <v>51</v>
      </c>
      <c r="D737" t="s">
        <v>72</v>
      </c>
      <c r="E737" t="s">
        <v>146</v>
      </c>
      <c r="F737" t="s">
        <v>251</v>
      </c>
      <c r="G737" s="31">
        <v>0</v>
      </c>
      <c r="H737" t="s">
        <v>276</v>
      </c>
      <c r="I737" t="s">
        <v>255</v>
      </c>
    </row>
    <row r="738" spans="1:9" hidden="1" x14ac:dyDescent="0.25">
      <c r="A738" s="1">
        <v>44946</v>
      </c>
      <c r="B738" t="s">
        <v>279</v>
      </c>
      <c r="C738" t="s">
        <v>51</v>
      </c>
      <c r="D738" t="s">
        <v>72</v>
      </c>
      <c r="E738" t="s">
        <v>147</v>
      </c>
      <c r="F738" t="s">
        <v>251</v>
      </c>
      <c r="G738" s="31">
        <v>0.67449797487763929</v>
      </c>
      <c r="H738" t="s">
        <v>276</v>
      </c>
      <c r="I738" t="s">
        <v>255</v>
      </c>
    </row>
    <row r="739" spans="1:9" hidden="1" x14ac:dyDescent="0.25">
      <c r="A739" s="1">
        <v>44946</v>
      </c>
      <c r="B739" t="s">
        <v>279</v>
      </c>
      <c r="C739" t="s">
        <v>51</v>
      </c>
      <c r="D739" t="s">
        <v>72</v>
      </c>
      <c r="E739" t="s">
        <v>148</v>
      </c>
      <c r="F739" t="s">
        <v>251</v>
      </c>
      <c r="G739" s="31">
        <v>10.140335998875505</v>
      </c>
      <c r="H739" t="s">
        <v>276</v>
      </c>
      <c r="I739" t="s">
        <v>255</v>
      </c>
    </row>
    <row r="740" spans="1:9" hidden="1" x14ac:dyDescent="0.25">
      <c r="A740" s="1">
        <v>44946</v>
      </c>
      <c r="B740" t="s">
        <v>279</v>
      </c>
      <c r="C740" t="s">
        <v>51</v>
      </c>
      <c r="D740" t="s">
        <v>72</v>
      </c>
      <c r="E740" t="s">
        <v>148</v>
      </c>
      <c r="F740" t="s">
        <v>252</v>
      </c>
      <c r="G740" s="31">
        <v>10.140335998875505</v>
      </c>
      <c r="H740" t="s">
        <v>276</v>
      </c>
      <c r="I740" t="s">
        <v>255</v>
      </c>
    </row>
    <row r="741" spans="1:9" hidden="1" x14ac:dyDescent="0.25">
      <c r="A741" s="1">
        <v>44946</v>
      </c>
      <c r="B741" t="s">
        <v>279</v>
      </c>
      <c r="C741" t="s">
        <v>51</v>
      </c>
      <c r="D741" t="s">
        <v>72</v>
      </c>
      <c r="E741" t="s">
        <v>149</v>
      </c>
      <c r="F741" t="s">
        <v>251</v>
      </c>
      <c r="G741" s="31">
        <v>3.9760262008509795</v>
      </c>
      <c r="H741" t="s">
        <v>276</v>
      </c>
      <c r="I741" t="s">
        <v>255</v>
      </c>
    </row>
    <row r="742" spans="1:9" hidden="1" x14ac:dyDescent="0.25">
      <c r="A742" s="1">
        <v>44946</v>
      </c>
      <c r="B742" t="s">
        <v>279</v>
      </c>
      <c r="C742" t="s">
        <v>51</v>
      </c>
      <c r="D742" t="s">
        <v>72</v>
      </c>
      <c r="E742" t="s">
        <v>150</v>
      </c>
      <c r="F742" t="s">
        <v>251</v>
      </c>
      <c r="G742" s="31">
        <v>4.199965525349791</v>
      </c>
      <c r="H742" t="s">
        <v>276</v>
      </c>
      <c r="I742" t="s">
        <v>255</v>
      </c>
    </row>
    <row r="743" spans="1:9" hidden="1" x14ac:dyDescent="0.25">
      <c r="A743" s="1">
        <v>44946</v>
      </c>
      <c r="B743" t="s">
        <v>279</v>
      </c>
      <c r="C743" t="s">
        <v>51</v>
      </c>
      <c r="D743" t="s">
        <v>72</v>
      </c>
      <c r="E743" t="s">
        <v>150</v>
      </c>
      <c r="F743" t="s">
        <v>252</v>
      </c>
      <c r="G743" s="31">
        <v>4.199965525349791</v>
      </c>
      <c r="H743" t="s">
        <v>276</v>
      </c>
      <c r="I743" t="s">
        <v>255</v>
      </c>
    </row>
    <row r="744" spans="1:9" hidden="1" x14ac:dyDescent="0.25">
      <c r="A744" s="1">
        <v>44946</v>
      </c>
      <c r="B744" t="s">
        <v>279</v>
      </c>
      <c r="C744" t="s">
        <v>51</v>
      </c>
      <c r="D744" t="s">
        <v>72</v>
      </c>
      <c r="E744" t="s">
        <v>151</v>
      </c>
      <c r="F744" t="s">
        <v>251</v>
      </c>
      <c r="G744" s="31">
        <v>1.9856050852297209</v>
      </c>
      <c r="H744" t="s">
        <v>276</v>
      </c>
      <c r="I744" t="s">
        <v>255</v>
      </c>
    </row>
    <row r="745" spans="1:9" hidden="1" x14ac:dyDescent="0.25">
      <c r="A745" s="1">
        <v>44946</v>
      </c>
      <c r="B745" t="s">
        <v>279</v>
      </c>
      <c r="C745" t="s">
        <v>51</v>
      </c>
      <c r="D745" t="s">
        <v>72</v>
      </c>
      <c r="E745" t="s">
        <v>155</v>
      </c>
      <c r="F745" t="s">
        <v>251</v>
      </c>
      <c r="G745" s="31">
        <v>1.2767708599713389E-2</v>
      </c>
      <c r="H745" t="s">
        <v>276</v>
      </c>
      <c r="I745" t="s">
        <v>255</v>
      </c>
    </row>
    <row r="746" spans="1:9" hidden="1" x14ac:dyDescent="0.25">
      <c r="A746" s="1">
        <v>44946</v>
      </c>
      <c r="B746" t="s">
        <v>279</v>
      </c>
      <c r="C746" t="s">
        <v>51</v>
      </c>
      <c r="D746" t="s">
        <v>72</v>
      </c>
      <c r="E746" t="s">
        <v>153</v>
      </c>
      <c r="F746" t="s">
        <v>251</v>
      </c>
      <c r="G746" s="31">
        <v>0.13199995252232663</v>
      </c>
      <c r="H746" t="s">
        <v>276</v>
      </c>
      <c r="I746" t="s">
        <v>255</v>
      </c>
    </row>
    <row r="747" spans="1:9" hidden="1" x14ac:dyDescent="0.25">
      <c r="A747" s="1">
        <v>44946</v>
      </c>
      <c r="B747" t="s">
        <v>279</v>
      </c>
      <c r="C747" t="s">
        <v>51</v>
      </c>
      <c r="D747" t="s">
        <v>72</v>
      </c>
      <c r="E747" t="s">
        <v>152</v>
      </c>
      <c r="F747" t="s">
        <v>251</v>
      </c>
      <c r="G747" s="31">
        <v>1.2000671940808684E-2</v>
      </c>
      <c r="H747" t="s">
        <v>276</v>
      </c>
      <c r="I747" t="s">
        <v>255</v>
      </c>
    </row>
    <row r="748" spans="1:9" hidden="1" x14ac:dyDescent="0.25">
      <c r="A748" s="1">
        <v>44946</v>
      </c>
      <c r="B748" t="s">
        <v>279</v>
      </c>
      <c r="C748" t="s">
        <v>51</v>
      </c>
      <c r="D748" t="s">
        <v>72</v>
      </c>
      <c r="E748" t="s">
        <v>154</v>
      </c>
      <c r="F748" t="s">
        <v>251</v>
      </c>
      <c r="G748" s="31">
        <v>2.2495202168260984E-2</v>
      </c>
      <c r="H748" t="s">
        <v>276</v>
      </c>
      <c r="I748" t="s">
        <v>255</v>
      </c>
    </row>
    <row r="749" spans="1:9" hidden="1" x14ac:dyDescent="0.25">
      <c r="A749" s="1">
        <v>44946</v>
      </c>
      <c r="B749" t="s">
        <v>279</v>
      </c>
      <c r="C749" t="s">
        <v>51</v>
      </c>
      <c r="D749" t="s">
        <v>72</v>
      </c>
      <c r="E749" t="s">
        <v>157</v>
      </c>
      <c r="F749" t="s">
        <v>251</v>
      </c>
      <c r="G749" s="31">
        <v>1.0609513527342455E-2</v>
      </c>
      <c r="H749" t="s">
        <v>276</v>
      </c>
      <c r="I749" t="s">
        <v>255</v>
      </c>
    </row>
    <row r="750" spans="1:9" hidden="1" x14ac:dyDescent="0.25">
      <c r="A750" s="1">
        <v>44946</v>
      </c>
      <c r="B750" t="s">
        <v>279</v>
      </c>
      <c r="C750" t="s">
        <v>51</v>
      </c>
      <c r="D750" t="s">
        <v>72</v>
      </c>
      <c r="E750" t="s">
        <v>156</v>
      </c>
      <c r="F750" t="s">
        <v>251</v>
      </c>
      <c r="G750" s="31">
        <v>1.4410828536283131E-2</v>
      </c>
      <c r="H750" t="s">
        <v>276</v>
      </c>
      <c r="I750" t="s">
        <v>255</v>
      </c>
    </row>
    <row r="751" spans="1:9" hidden="1" x14ac:dyDescent="0.25">
      <c r="A751" s="1">
        <v>44946</v>
      </c>
      <c r="B751" t="s">
        <v>279</v>
      </c>
      <c r="C751" t="s">
        <v>51</v>
      </c>
      <c r="D751" t="s">
        <v>72</v>
      </c>
      <c r="E751" t="s">
        <v>159</v>
      </c>
      <c r="F751" t="s">
        <v>251</v>
      </c>
      <c r="G751" s="31">
        <v>0</v>
      </c>
      <c r="H751" t="s">
        <v>276</v>
      </c>
      <c r="I751" t="s">
        <v>255</v>
      </c>
    </row>
    <row r="752" spans="1:9" hidden="1" x14ac:dyDescent="0.25">
      <c r="A752" s="1">
        <v>44946</v>
      </c>
      <c r="B752" t="s">
        <v>279</v>
      </c>
      <c r="C752" t="s">
        <v>51</v>
      </c>
      <c r="D752" t="s">
        <v>72</v>
      </c>
      <c r="E752" t="s">
        <v>163</v>
      </c>
      <c r="F752" t="s">
        <v>251</v>
      </c>
      <c r="G752" s="31">
        <v>3.450014936923218E-2</v>
      </c>
      <c r="H752" t="s">
        <v>276</v>
      </c>
      <c r="I752" t="s">
        <v>255</v>
      </c>
    </row>
    <row r="753" spans="1:9" hidden="1" x14ac:dyDescent="0.25">
      <c r="A753" s="1">
        <v>44946</v>
      </c>
      <c r="B753" t="s">
        <v>279</v>
      </c>
      <c r="C753" t="s">
        <v>51</v>
      </c>
      <c r="D753" t="s">
        <v>72</v>
      </c>
      <c r="E753" t="s">
        <v>161</v>
      </c>
      <c r="F753" t="s">
        <v>251</v>
      </c>
      <c r="G753" s="31">
        <v>0</v>
      </c>
      <c r="H753" t="s">
        <v>276</v>
      </c>
      <c r="I753" t="s">
        <v>255</v>
      </c>
    </row>
    <row r="754" spans="1:9" hidden="1" x14ac:dyDescent="0.25">
      <c r="A754" s="1">
        <v>44946</v>
      </c>
      <c r="B754" t="s">
        <v>279</v>
      </c>
      <c r="C754" t="s">
        <v>51</v>
      </c>
      <c r="D754" t="s">
        <v>72</v>
      </c>
      <c r="E754" t="s">
        <v>158</v>
      </c>
      <c r="F754" t="s">
        <v>251</v>
      </c>
      <c r="G754" s="31">
        <v>0</v>
      </c>
      <c r="H754" t="s">
        <v>276</v>
      </c>
      <c r="I754" t="s">
        <v>255</v>
      </c>
    </row>
    <row r="755" spans="1:9" hidden="1" x14ac:dyDescent="0.25">
      <c r="A755" s="1">
        <v>44946</v>
      </c>
      <c r="B755" t="s">
        <v>279</v>
      </c>
      <c r="C755" t="s">
        <v>51</v>
      </c>
      <c r="D755" t="s">
        <v>72</v>
      </c>
      <c r="E755" t="s">
        <v>160</v>
      </c>
      <c r="F755" t="s">
        <v>251</v>
      </c>
      <c r="G755" s="31">
        <v>7.2104673630658256E-3</v>
      </c>
      <c r="H755" t="s">
        <v>276</v>
      </c>
      <c r="I755" t="s">
        <v>255</v>
      </c>
    </row>
    <row r="756" spans="1:9" hidden="1" x14ac:dyDescent="0.25">
      <c r="A756" s="1">
        <v>44946</v>
      </c>
      <c r="B756" t="s">
        <v>279</v>
      </c>
      <c r="C756" t="s">
        <v>51</v>
      </c>
      <c r="D756" t="s">
        <v>72</v>
      </c>
      <c r="E756" t="s">
        <v>166</v>
      </c>
      <c r="F756" t="s">
        <v>251</v>
      </c>
      <c r="G756" s="31">
        <v>0</v>
      </c>
      <c r="H756" t="s">
        <v>276</v>
      </c>
      <c r="I756" t="s">
        <v>255</v>
      </c>
    </row>
    <row r="757" spans="1:9" hidden="1" x14ac:dyDescent="0.25">
      <c r="A757" s="1">
        <v>44946</v>
      </c>
      <c r="B757" t="s">
        <v>279</v>
      </c>
      <c r="C757" t="s">
        <v>51</v>
      </c>
      <c r="D757" t="s">
        <v>72</v>
      </c>
      <c r="E757" t="s">
        <v>164</v>
      </c>
      <c r="F757" t="s">
        <v>251</v>
      </c>
      <c r="G757" s="31">
        <v>0</v>
      </c>
      <c r="H757" t="s">
        <v>276</v>
      </c>
      <c r="I757" t="s">
        <v>255</v>
      </c>
    </row>
    <row r="758" spans="1:9" hidden="1" x14ac:dyDescent="0.25">
      <c r="A758" s="1">
        <v>44946</v>
      </c>
      <c r="B758" t="s">
        <v>279</v>
      </c>
      <c r="C758" t="s">
        <v>51</v>
      </c>
      <c r="D758" t="s">
        <v>72</v>
      </c>
      <c r="E758" t="s">
        <v>162</v>
      </c>
      <c r="F758" t="s">
        <v>251</v>
      </c>
      <c r="G758" s="31">
        <v>0</v>
      </c>
      <c r="H758" t="s">
        <v>276</v>
      </c>
      <c r="I758" t="s">
        <v>255</v>
      </c>
    </row>
    <row r="759" spans="1:9" hidden="1" x14ac:dyDescent="0.25">
      <c r="A759" s="1">
        <v>44946</v>
      </c>
      <c r="B759" t="s">
        <v>279</v>
      </c>
      <c r="C759" t="s">
        <v>51</v>
      </c>
      <c r="D759" t="s">
        <v>72</v>
      </c>
      <c r="E759" t="s">
        <v>165</v>
      </c>
      <c r="F759" t="s">
        <v>251</v>
      </c>
      <c r="G759" s="31">
        <v>0</v>
      </c>
      <c r="H759" t="s">
        <v>276</v>
      </c>
      <c r="I759" t="s">
        <v>255</v>
      </c>
    </row>
    <row r="760" spans="1:9" hidden="1" x14ac:dyDescent="0.25">
      <c r="A760" s="1">
        <v>44946</v>
      </c>
      <c r="B760" t="s">
        <v>279</v>
      </c>
      <c r="C760" t="s">
        <v>51</v>
      </c>
      <c r="D760" t="s">
        <v>72</v>
      </c>
      <c r="E760" t="s">
        <v>167</v>
      </c>
      <c r="F760" t="s">
        <v>251</v>
      </c>
      <c r="G760" s="31">
        <v>0</v>
      </c>
      <c r="H760" t="s">
        <v>276</v>
      </c>
      <c r="I760" t="s">
        <v>255</v>
      </c>
    </row>
    <row r="761" spans="1:9" hidden="1" x14ac:dyDescent="0.25">
      <c r="A761" s="1">
        <v>44946</v>
      </c>
      <c r="B761" t="s">
        <v>279</v>
      </c>
      <c r="C761" t="s">
        <v>51</v>
      </c>
      <c r="D761" t="s">
        <v>72</v>
      </c>
      <c r="E761" t="s">
        <v>1</v>
      </c>
      <c r="F761" t="s">
        <v>251</v>
      </c>
      <c r="G761" s="31">
        <v>0</v>
      </c>
      <c r="H761" t="s">
        <v>276</v>
      </c>
      <c r="I761" t="s">
        <v>255</v>
      </c>
    </row>
    <row r="762" spans="1:9" hidden="1" x14ac:dyDescent="0.25">
      <c r="A762" s="1">
        <v>44946</v>
      </c>
      <c r="B762" t="s">
        <v>280</v>
      </c>
      <c r="C762" t="s">
        <v>51</v>
      </c>
      <c r="D762" t="s">
        <v>72</v>
      </c>
      <c r="E762" t="s">
        <v>132</v>
      </c>
      <c r="F762" t="s">
        <v>251</v>
      </c>
      <c r="G762" s="31">
        <v>0</v>
      </c>
      <c r="H762" t="s">
        <v>276</v>
      </c>
      <c r="I762" t="s">
        <v>255</v>
      </c>
    </row>
    <row r="763" spans="1:9" hidden="1" x14ac:dyDescent="0.25">
      <c r="A763" s="1">
        <v>44946</v>
      </c>
      <c r="B763" t="s">
        <v>280</v>
      </c>
      <c r="C763" t="s">
        <v>51</v>
      </c>
      <c r="D763" t="s">
        <v>72</v>
      </c>
      <c r="E763" t="s">
        <v>133</v>
      </c>
      <c r="F763" t="s">
        <v>251</v>
      </c>
      <c r="G763" s="31">
        <v>1.5122009052643244E-3</v>
      </c>
      <c r="H763" t="s">
        <v>276</v>
      </c>
      <c r="I763" t="s">
        <v>255</v>
      </c>
    </row>
    <row r="764" spans="1:9" hidden="1" x14ac:dyDescent="0.25">
      <c r="A764" s="1">
        <v>44946</v>
      </c>
      <c r="B764" t="s">
        <v>280</v>
      </c>
      <c r="C764" t="s">
        <v>51</v>
      </c>
      <c r="D764" t="s">
        <v>72</v>
      </c>
      <c r="E764" t="s">
        <v>134</v>
      </c>
      <c r="F764" t="s">
        <v>251</v>
      </c>
      <c r="G764" s="31">
        <v>0</v>
      </c>
      <c r="H764" t="s">
        <v>276</v>
      </c>
      <c r="I764" t="s">
        <v>255</v>
      </c>
    </row>
    <row r="765" spans="1:9" hidden="1" x14ac:dyDescent="0.25">
      <c r="A765" s="1">
        <v>44946</v>
      </c>
      <c r="B765" t="s">
        <v>280</v>
      </c>
      <c r="C765" t="s">
        <v>51</v>
      </c>
      <c r="D765" t="s">
        <v>72</v>
      </c>
      <c r="E765" t="s">
        <v>135</v>
      </c>
      <c r="F765" t="s">
        <v>251</v>
      </c>
      <c r="G765" s="31">
        <v>5.1387299196080614E-3</v>
      </c>
      <c r="H765" t="s">
        <v>276</v>
      </c>
      <c r="I765" t="s">
        <v>255</v>
      </c>
    </row>
    <row r="766" spans="1:9" hidden="1" x14ac:dyDescent="0.25">
      <c r="A766" s="1">
        <v>44946</v>
      </c>
      <c r="B766" t="s">
        <v>280</v>
      </c>
      <c r="C766" t="s">
        <v>51</v>
      </c>
      <c r="D766" t="s">
        <v>72</v>
      </c>
      <c r="E766" t="s">
        <v>137</v>
      </c>
      <c r="F766" t="s">
        <v>251</v>
      </c>
      <c r="G766" s="31">
        <v>6.7747663569864107E-3</v>
      </c>
      <c r="H766" t="s">
        <v>276</v>
      </c>
      <c r="I766" t="s">
        <v>255</v>
      </c>
    </row>
    <row r="767" spans="1:9" hidden="1" x14ac:dyDescent="0.25">
      <c r="A767" s="1">
        <v>44946</v>
      </c>
      <c r="B767" t="s">
        <v>280</v>
      </c>
      <c r="C767" t="s">
        <v>51</v>
      </c>
      <c r="D767" t="s">
        <v>72</v>
      </c>
      <c r="E767" t="s">
        <v>138</v>
      </c>
      <c r="F767" t="s">
        <v>251</v>
      </c>
      <c r="G767" s="31">
        <v>0</v>
      </c>
      <c r="H767" t="s">
        <v>276</v>
      </c>
      <c r="I767" t="s">
        <v>255</v>
      </c>
    </row>
    <row r="768" spans="1:9" hidden="1" x14ac:dyDescent="0.25">
      <c r="A768" s="1">
        <v>44946</v>
      </c>
      <c r="B768" t="s">
        <v>280</v>
      </c>
      <c r="C768" t="s">
        <v>51</v>
      </c>
      <c r="D768" t="s">
        <v>72</v>
      </c>
      <c r="E768" t="s">
        <v>139</v>
      </c>
      <c r="F768" t="s">
        <v>251</v>
      </c>
      <c r="G768" s="31">
        <v>8.1378462857241846E-2</v>
      </c>
      <c r="H768" t="s">
        <v>276</v>
      </c>
      <c r="I768" t="s">
        <v>255</v>
      </c>
    </row>
    <row r="769" spans="1:9" hidden="1" x14ac:dyDescent="0.25">
      <c r="A769" s="1">
        <v>44946</v>
      </c>
      <c r="B769" t="s">
        <v>280</v>
      </c>
      <c r="C769" t="s">
        <v>51</v>
      </c>
      <c r="D769" t="s">
        <v>72</v>
      </c>
      <c r="E769" t="s">
        <v>140</v>
      </c>
      <c r="F769" t="s">
        <v>251</v>
      </c>
      <c r="G769" s="31">
        <v>1.9737448969401349E-2</v>
      </c>
      <c r="H769" t="s">
        <v>276</v>
      </c>
      <c r="I769" t="s">
        <v>255</v>
      </c>
    </row>
    <row r="770" spans="1:9" hidden="1" x14ac:dyDescent="0.25">
      <c r="A770" s="1">
        <v>44946</v>
      </c>
      <c r="B770" t="s">
        <v>280</v>
      </c>
      <c r="C770" t="s">
        <v>51</v>
      </c>
      <c r="D770" t="s">
        <v>72</v>
      </c>
      <c r="E770" t="s">
        <v>141</v>
      </c>
      <c r="F770" t="s">
        <v>251</v>
      </c>
      <c r="G770" s="31">
        <v>9.7255648261969311E-3</v>
      </c>
      <c r="H770" t="s">
        <v>276</v>
      </c>
      <c r="I770" t="s">
        <v>255</v>
      </c>
    </row>
    <row r="771" spans="1:9" hidden="1" x14ac:dyDescent="0.25">
      <c r="A771" s="1">
        <v>44946</v>
      </c>
      <c r="B771" t="s">
        <v>280</v>
      </c>
      <c r="C771" t="s">
        <v>51</v>
      </c>
      <c r="D771" t="s">
        <v>72</v>
      </c>
      <c r="E771" t="s">
        <v>142</v>
      </c>
      <c r="F771" t="s">
        <v>251</v>
      </c>
      <c r="G771" s="31">
        <v>0</v>
      </c>
      <c r="H771" t="s">
        <v>276</v>
      </c>
      <c r="I771" t="s">
        <v>255</v>
      </c>
    </row>
    <row r="772" spans="1:9" hidden="1" x14ac:dyDescent="0.25">
      <c r="A772" s="1">
        <v>44946</v>
      </c>
      <c r="B772" t="s">
        <v>280</v>
      </c>
      <c r="C772" t="s">
        <v>51</v>
      </c>
      <c r="D772" t="s">
        <v>72</v>
      </c>
      <c r="E772" t="s">
        <v>143</v>
      </c>
      <c r="F772" t="s">
        <v>251</v>
      </c>
      <c r="G772" s="31">
        <v>2.1311381735132877</v>
      </c>
      <c r="H772" t="s">
        <v>276</v>
      </c>
      <c r="I772" t="s">
        <v>255</v>
      </c>
    </row>
    <row r="773" spans="1:9" hidden="1" x14ac:dyDescent="0.25">
      <c r="A773" s="1">
        <v>44946</v>
      </c>
      <c r="B773" t="s">
        <v>280</v>
      </c>
      <c r="C773" t="s">
        <v>51</v>
      </c>
      <c r="D773" t="s">
        <v>72</v>
      </c>
      <c r="E773" t="s">
        <v>144</v>
      </c>
      <c r="F773" t="s">
        <v>251</v>
      </c>
      <c r="G773" s="31">
        <v>0.41355682074064998</v>
      </c>
      <c r="H773" t="s">
        <v>276</v>
      </c>
      <c r="I773" t="s">
        <v>255</v>
      </c>
    </row>
    <row r="774" spans="1:9" hidden="1" x14ac:dyDescent="0.25">
      <c r="A774" s="1">
        <v>44946</v>
      </c>
      <c r="B774" t="s">
        <v>280</v>
      </c>
      <c r="C774" t="s">
        <v>51</v>
      </c>
      <c r="D774" t="s">
        <v>72</v>
      </c>
      <c r="E774" t="s">
        <v>145</v>
      </c>
      <c r="F774" t="s">
        <v>251</v>
      </c>
      <c r="G774" s="31">
        <v>2.4011408273083405E-2</v>
      </c>
      <c r="H774" t="s">
        <v>276</v>
      </c>
      <c r="I774" t="s">
        <v>255</v>
      </c>
    </row>
    <row r="775" spans="1:9" hidden="1" x14ac:dyDescent="0.25">
      <c r="A775" s="1">
        <v>44946</v>
      </c>
      <c r="B775" t="s">
        <v>280</v>
      </c>
      <c r="C775" t="s">
        <v>51</v>
      </c>
      <c r="D775" t="s">
        <v>72</v>
      </c>
      <c r="E775" t="s">
        <v>146</v>
      </c>
      <c r="F775" t="s">
        <v>251</v>
      </c>
      <c r="G775" s="31">
        <v>0</v>
      </c>
      <c r="H775" t="s">
        <v>276</v>
      </c>
      <c r="I775" t="s">
        <v>255</v>
      </c>
    </row>
    <row r="776" spans="1:9" hidden="1" x14ac:dyDescent="0.25">
      <c r="A776" s="1">
        <v>44946</v>
      </c>
      <c r="B776" t="s">
        <v>280</v>
      </c>
      <c r="C776" t="s">
        <v>51</v>
      </c>
      <c r="D776" t="s">
        <v>72</v>
      </c>
      <c r="E776" t="s">
        <v>147</v>
      </c>
      <c r="F776" t="s">
        <v>251</v>
      </c>
      <c r="G776" s="31">
        <v>0.73487480636310332</v>
      </c>
      <c r="H776" t="s">
        <v>276</v>
      </c>
      <c r="I776" t="s">
        <v>255</v>
      </c>
    </row>
    <row r="777" spans="1:9" hidden="1" x14ac:dyDescent="0.25">
      <c r="A777" s="1">
        <v>44946</v>
      </c>
      <c r="B777" t="s">
        <v>280</v>
      </c>
      <c r="C777" t="s">
        <v>51</v>
      </c>
      <c r="D777" t="s">
        <v>72</v>
      </c>
      <c r="E777" t="s">
        <v>148</v>
      </c>
      <c r="F777" t="s">
        <v>251</v>
      </c>
      <c r="G777" s="31">
        <v>6.4765756863639767</v>
      </c>
      <c r="H777" t="s">
        <v>276</v>
      </c>
      <c r="I777" t="s">
        <v>255</v>
      </c>
    </row>
    <row r="778" spans="1:9" hidden="1" x14ac:dyDescent="0.25">
      <c r="A778" s="1">
        <v>44946</v>
      </c>
      <c r="B778" t="s">
        <v>280</v>
      </c>
      <c r="C778" t="s">
        <v>51</v>
      </c>
      <c r="D778" t="s">
        <v>72</v>
      </c>
      <c r="E778" t="s">
        <v>148</v>
      </c>
      <c r="F778" t="s">
        <v>252</v>
      </c>
      <c r="G778" s="31">
        <v>6.4765756863639767</v>
      </c>
      <c r="H778" t="s">
        <v>276</v>
      </c>
      <c r="I778" t="s">
        <v>255</v>
      </c>
    </row>
    <row r="779" spans="1:9" hidden="1" x14ac:dyDescent="0.25">
      <c r="A779" s="1">
        <v>44946</v>
      </c>
      <c r="B779" t="s">
        <v>280</v>
      </c>
      <c r="C779" t="s">
        <v>51</v>
      </c>
      <c r="D779" t="s">
        <v>72</v>
      </c>
      <c r="E779" t="s">
        <v>149</v>
      </c>
      <c r="F779" t="s">
        <v>251</v>
      </c>
      <c r="G779" s="31">
        <v>3.7000996686064589</v>
      </c>
      <c r="H779" t="s">
        <v>276</v>
      </c>
      <c r="I779" t="s">
        <v>255</v>
      </c>
    </row>
    <row r="780" spans="1:9" hidden="1" x14ac:dyDescent="0.25">
      <c r="A780" s="1">
        <v>44946</v>
      </c>
      <c r="B780" t="s">
        <v>280</v>
      </c>
      <c r="C780" t="s">
        <v>51</v>
      </c>
      <c r="D780" t="s">
        <v>72</v>
      </c>
      <c r="E780" t="s">
        <v>150</v>
      </c>
      <c r="F780" t="s">
        <v>251</v>
      </c>
      <c r="G780" s="31">
        <v>4.3718076030501489</v>
      </c>
      <c r="H780" t="s">
        <v>276</v>
      </c>
      <c r="I780" t="s">
        <v>255</v>
      </c>
    </row>
    <row r="781" spans="1:9" hidden="1" x14ac:dyDescent="0.25">
      <c r="A781" s="1">
        <v>44946</v>
      </c>
      <c r="B781" t="s">
        <v>280</v>
      </c>
      <c r="C781" t="s">
        <v>51</v>
      </c>
      <c r="D781" t="s">
        <v>72</v>
      </c>
      <c r="E781" t="s">
        <v>150</v>
      </c>
      <c r="F781" t="s">
        <v>252</v>
      </c>
      <c r="G781" s="31">
        <v>4.3718076030501489</v>
      </c>
      <c r="H781" t="s">
        <v>276</v>
      </c>
      <c r="I781" t="s">
        <v>255</v>
      </c>
    </row>
    <row r="782" spans="1:9" hidden="1" x14ac:dyDescent="0.25">
      <c r="A782" s="1">
        <v>44946</v>
      </c>
      <c r="B782" t="s">
        <v>280</v>
      </c>
      <c r="C782" t="s">
        <v>51</v>
      </c>
      <c r="D782" t="s">
        <v>72</v>
      </c>
      <c r="E782" t="s">
        <v>151</v>
      </c>
      <c r="F782" t="s">
        <v>251</v>
      </c>
      <c r="G782" s="31">
        <v>1.5039735896210904</v>
      </c>
      <c r="H782" t="s">
        <v>276</v>
      </c>
      <c r="I782" t="s">
        <v>255</v>
      </c>
    </row>
    <row r="783" spans="1:9" hidden="1" x14ac:dyDescent="0.25">
      <c r="A783" s="1">
        <v>44946</v>
      </c>
      <c r="B783" t="s">
        <v>280</v>
      </c>
      <c r="C783" t="s">
        <v>51</v>
      </c>
      <c r="D783" t="s">
        <v>72</v>
      </c>
      <c r="E783" t="s">
        <v>155</v>
      </c>
      <c r="F783" t="s">
        <v>251</v>
      </c>
      <c r="G783" s="31">
        <v>1.8667383576603386E-2</v>
      </c>
      <c r="H783" t="s">
        <v>276</v>
      </c>
      <c r="I783" t="s">
        <v>255</v>
      </c>
    </row>
    <row r="784" spans="1:9" hidden="1" x14ac:dyDescent="0.25">
      <c r="A784" s="1">
        <v>44946</v>
      </c>
      <c r="B784" t="s">
        <v>280</v>
      </c>
      <c r="C784" t="s">
        <v>51</v>
      </c>
      <c r="D784" t="s">
        <v>72</v>
      </c>
      <c r="E784" t="s">
        <v>153</v>
      </c>
      <c r="F784" t="s">
        <v>251</v>
      </c>
      <c r="G784" s="31">
        <v>8.8001638169307533E-2</v>
      </c>
      <c r="H784" t="s">
        <v>276</v>
      </c>
      <c r="I784" t="s">
        <v>255</v>
      </c>
    </row>
    <row r="785" spans="1:9" hidden="1" x14ac:dyDescent="0.25">
      <c r="A785" s="1">
        <v>44946</v>
      </c>
      <c r="B785" t="s">
        <v>280</v>
      </c>
      <c r="C785" t="s">
        <v>51</v>
      </c>
      <c r="D785" t="s">
        <v>72</v>
      </c>
      <c r="E785" t="s">
        <v>152</v>
      </c>
      <c r="F785" t="s">
        <v>251</v>
      </c>
      <c r="G785" s="31">
        <v>1.0927190573793859E-2</v>
      </c>
      <c r="H785" t="s">
        <v>276</v>
      </c>
      <c r="I785" t="s">
        <v>255</v>
      </c>
    </row>
    <row r="786" spans="1:9" hidden="1" x14ac:dyDescent="0.25">
      <c r="A786" s="1">
        <v>44946</v>
      </c>
      <c r="B786" t="s">
        <v>280</v>
      </c>
      <c r="C786" t="s">
        <v>51</v>
      </c>
      <c r="D786" t="s">
        <v>72</v>
      </c>
      <c r="E786" t="s">
        <v>154</v>
      </c>
      <c r="F786" t="s">
        <v>251</v>
      </c>
      <c r="G786" s="31">
        <v>3.3727919058003812E-2</v>
      </c>
      <c r="H786" t="s">
        <v>276</v>
      </c>
      <c r="I786" t="s">
        <v>255</v>
      </c>
    </row>
    <row r="787" spans="1:9" hidden="1" x14ac:dyDescent="0.25">
      <c r="A787" s="1">
        <v>44946</v>
      </c>
      <c r="B787" t="s">
        <v>280</v>
      </c>
      <c r="C787" t="s">
        <v>51</v>
      </c>
      <c r="D787" t="s">
        <v>72</v>
      </c>
      <c r="E787" t="s">
        <v>157</v>
      </c>
      <c r="F787" t="s">
        <v>251</v>
      </c>
      <c r="G787" s="31">
        <v>1.8288625233520664E-2</v>
      </c>
      <c r="H787" t="s">
        <v>276</v>
      </c>
      <c r="I787" t="s">
        <v>255</v>
      </c>
    </row>
    <row r="788" spans="1:9" hidden="1" x14ac:dyDescent="0.25">
      <c r="A788" s="1">
        <v>44946</v>
      </c>
      <c r="B788" t="s">
        <v>280</v>
      </c>
      <c r="C788" t="s">
        <v>51</v>
      </c>
      <c r="D788" t="s">
        <v>72</v>
      </c>
      <c r="E788" t="s">
        <v>156</v>
      </c>
      <c r="F788" t="s">
        <v>251</v>
      </c>
      <c r="G788" s="31">
        <v>1.9182710650398442E-2</v>
      </c>
      <c r="H788" t="s">
        <v>276</v>
      </c>
      <c r="I788" t="s">
        <v>255</v>
      </c>
    </row>
    <row r="789" spans="1:9" hidden="1" x14ac:dyDescent="0.25">
      <c r="A789" s="1">
        <v>44946</v>
      </c>
      <c r="B789" t="s">
        <v>280</v>
      </c>
      <c r="C789" t="s">
        <v>51</v>
      </c>
      <c r="D789" t="s">
        <v>72</v>
      </c>
      <c r="E789" t="s">
        <v>159</v>
      </c>
      <c r="F789" t="s">
        <v>251</v>
      </c>
      <c r="G789" s="31">
        <v>0</v>
      </c>
      <c r="H789" t="s">
        <v>276</v>
      </c>
      <c r="I789" t="s">
        <v>255</v>
      </c>
    </row>
    <row r="790" spans="1:9" hidden="1" x14ac:dyDescent="0.25">
      <c r="A790" s="1">
        <v>44946</v>
      </c>
      <c r="B790" t="s">
        <v>280</v>
      </c>
      <c r="C790" t="s">
        <v>51</v>
      </c>
      <c r="D790" t="s">
        <v>72</v>
      </c>
      <c r="E790" t="s">
        <v>163</v>
      </c>
      <c r="F790" t="s">
        <v>251</v>
      </c>
      <c r="G790" s="31">
        <v>6.4456040647664845E-2</v>
      </c>
      <c r="H790" t="s">
        <v>276</v>
      </c>
      <c r="I790" t="s">
        <v>255</v>
      </c>
    </row>
    <row r="791" spans="1:9" hidden="1" x14ac:dyDescent="0.25">
      <c r="A791" s="1">
        <v>44946</v>
      </c>
      <c r="B791" t="s">
        <v>280</v>
      </c>
      <c r="C791" t="s">
        <v>51</v>
      </c>
      <c r="D791" t="s">
        <v>72</v>
      </c>
      <c r="E791" t="s">
        <v>161</v>
      </c>
      <c r="F791" t="s">
        <v>251</v>
      </c>
      <c r="G791" s="31">
        <v>0</v>
      </c>
      <c r="H791" t="s">
        <v>276</v>
      </c>
      <c r="I791" t="s">
        <v>255</v>
      </c>
    </row>
    <row r="792" spans="1:9" hidden="1" x14ac:dyDescent="0.25">
      <c r="A792" s="1">
        <v>44946</v>
      </c>
      <c r="B792" t="s">
        <v>280</v>
      </c>
      <c r="C792" t="s">
        <v>51</v>
      </c>
      <c r="D792" t="s">
        <v>72</v>
      </c>
      <c r="E792" t="s">
        <v>158</v>
      </c>
      <c r="F792" t="s">
        <v>251</v>
      </c>
      <c r="G792" s="31">
        <v>0</v>
      </c>
      <c r="H792" t="s">
        <v>276</v>
      </c>
      <c r="I792" t="s">
        <v>255</v>
      </c>
    </row>
    <row r="793" spans="1:9" hidden="1" x14ac:dyDescent="0.25">
      <c r="A793" s="1">
        <v>44946</v>
      </c>
      <c r="B793" t="s">
        <v>280</v>
      </c>
      <c r="C793" t="s">
        <v>51</v>
      </c>
      <c r="D793" t="s">
        <v>72</v>
      </c>
      <c r="E793" t="s">
        <v>160</v>
      </c>
      <c r="F793" t="s">
        <v>251</v>
      </c>
      <c r="G793" s="31">
        <v>0</v>
      </c>
      <c r="H793" t="s">
        <v>276</v>
      </c>
      <c r="I793" t="s">
        <v>255</v>
      </c>
    </row>
    <row r="794" spans="1:9" hidden="1" x14ac:dyDescent="0.25">
      <c r="A794" s="1">
        <v>44946</v>
      </c>
      <c r="B794" t="s">
        <v>280</v>
      </c>
      <c r="C794" t="s">
        <v>51</v>
      </c>
      <c r="D794" t="s">
        <v>72</v>
      </c>
      <c r="E794" t="s">
        <v>166</v>
      </c>
      <c r="F794" t="s">
        <v>251</v>
      </c>
      <c r="G794" s="31">
        <v>0</v>
      </c>
      <c r="H794" t="s">
        <v>276</v>
      </c>
      <c r="I794" t="s">
        <v>255</v>
      </c>
    </row>
    <row r="795" spans="1:9" hidden="1" x14ac:dyDescent="0.25">
      <c r="A795" s="1">
        <v>44946</v>
      </c>
      <c r="B795" t="s">
        <v>280</v>
      </c>
      <c r="C795" t="s">
        <v>51</v>
      </c>
      <c r="D795" t="s">
        <v>72</v>
      </c>
      <c r="E795" t="s">
        <v>164</v>
      </c>
      <c r="F795" t="s">
        <v>251</v>
      </c>
      <c r="G795" s="31">
        <v>0</v>
      </c>
      <c r="H795" t="s">
        <v>276</v>
      </c>
      <c r="I795" t="s">
        <v>255</v>
      </c>
    </row>
    <row r="796" spans="1:9" hidden="1" x14ac:dyDescent="0.25">
      <c r="A796" s="1">
        <v>44946</v>
      </c>
      <c r="B796" t="s">
        <v>280</v>
      </c>
      <c r="C796" t="s">
        <v>51</v>
      </c>
      <c r="D796" t="s">
        <v>72</v>
      </c>
      <c r="E796" t="s">
        <v>162</v>
      </c>
      <c r="F796" t="s">
        <v>251</v>
      </c>
      <c r="G796" s="31">
        <v>0</v>
      </c>
      <c r="H796" t="s">
        <v>276</v>
      </c>
      <c r="I796" t="s">
        <v>255</v>
      </c>
    </row>
    <row r="797" spans="1:9" hidden="1" x14ac:dyDescent="0.25">
      <c r="A797" s="1">
        <v>44946</v>
      </c>
      <c r="B797" t="s">
        <v>280</v>
      </c>
      <c r="C797" t="s">
        <v>51</v>
      </c>
      <c r="D797" t="s">
        <v>72</v>
      </c>
      <c r="E797" t="s">
        <v>165</v>
      </c>
      <c r="F797" t="s">
        <v>251</v>
      </c>
      <c r="G797" s="31">
        <v>1.1339591259423541E-2</v>
      </c>
      <c r="H797" t="s">
        <v>276</v>
      </c>
      <c r="I797" t="s">
        <v>255</v>
      </c>
    </row>
    <row r="798" spans="1:9" hidden="1" x14ac:dyDescent="0.25">
      <c r="A798" s="1">
        <v>44946</v>
      </c>
      <c r="B798" t="s">
        <v>280</v>
      </c>
      <c r="C798" t="s">
        <v>51</v>
      </c>
      <c r="D798" t="s">
        <v>72</v>
      </c>
      <c r="E798" t="s">
        <v>167</v>
      </c>
      <c r="F798" t="s">
        <v>251</v>
      </c>
      <c r="G798" s="31">
        <v>0</v>
      </c>
      <c r="H798" t="s">
        <v>276</v>
      </c>
      <c r="I798" t="s">
        <v>255</v>
      </c>
    </row>
    <row r="799" spans="1:9" hidden="1" x14ac:dyDescent="0.25">
      <c r="A799" s="1">
        <v>44946</v>
      </c>
      <c r="B799" t="s">
        <v>280</v>
      </c>
      <c r="C799" t="s">
        <v>51</v>
      </c>
      <c r="D799" t="s">
        <v>72</v>
      </c>
      <c r="E799" t="s">
        <v>1</v>
      </c>
      <c r="F799" t="s">
        <v>251</v>
      </c>
      <c r="G799" s="31">
        <v>0</v>
      </c>
      <c r="H799" t="s">
        <v>276</v>
      </c>
      <c r="I799" t="s">
        <v>255</v>
      </c>
    </row>
    <row r="800" spans="1:9" hidden="1" x14ac:dyDescent="0.25">
      <c r="A800" s="1">
        <v>44946</v>
      </c>
      <c r="B800" t="s">
        <v>281</v>
      </c>
      <c r="C800" t="s">
        <v>51</v>
      </c>
      <c r="D800" t="s">
        <v>72</v>
      </c>
      <c r="E800" t="s">
        <v>132</v>
      </c>
      <c r="F800" t="s">
        <v>251</v>
      </c>
      <c r="G800" s="31">
        <v>0</v>
      </c>
      <c r="H800" t="s">
        <v>276</v>
      </c>
      <c r="I800" t="s">
        <v>255</v>
      </c>
    </row>
    <row r="801" spans="1:9" hidden="1" x14ac:dyDescent="0.25">
      <c r="A801" s="1">
        <v>44946</v>
      </c>
      <c r="B801" t="s">
        <v>281</v>
      </c>
      <c r="C801" t="s">
        <v>51</v>
      </c>
      <c r="D801" t="s">
        <v>72</v>
      </c>
      <c r="E801" t="s">
        <v>133</v>
      </c>
      <c r="F801" t="s">
        <v>251</v>
      </c>
      <c r="G801" s="31">
        <v>2.822298537765834E-3</v>
      </c>
      <c r="H801" t="s">
        <v>276</v>
      </c>
      <c r="I801" t="s">
        <v>255</v>
      </c>
    </row>
    <row r="802" spans="1:9" hidden="1" x14ac:dyDescent="0.25">
      <c r="A802" s="1">
        <v>44946</v>
      </c>
      <c r="B802" t="s">
        <v>281</v>
      </c>
      <c r="C802" t="s">
        <v>51</v>
      </c>
      <c r="D802" t="s">
        <v>72</v>
      </c>
      <c r="E802" t="s">
        <v>134</v>
      </c>
      <c r="F802" t="s">
        <v>251</v>
      </c>
      <c r="G802" s="31">
        <v>0</v>
      </c>
      <c r="H802" t="s">
        <v>276</v>
      </c>
      <c r="I802" t="s">
        <v>255</v>
      </c>
    </row>
    <row r="803" spans="1:9" hidden="1" x14ac:dyDescent="0.25">
      <c r="A803" s="1">
        <v>44946</v>
      </c>
      <c r="B803" t="s">
        <v>281</v>
      </c>
      <c r="C803" t="s">
        <v>51</v>
      </c>
      <c r="D803" t="s">
        <v>72</v>
      </c>
      <c r="E803" t="s">
        <v>135</v>
      </c>
      <c r="F803" t="s">
        <v>251</v>
      </c>
      <c r="G803" s="31">
        <v>5.1807596026928497E-3</v>
      </c>
      <c r="H803" t="s">
        <v>276</v>
      </c>
      <c r="I803" t="s">
        <v>255</v>
      </c>
    </row>
    <row r="804" spans="1:9" hidden="1" x14ac:dyDescent="0.25">
      <c r="A804" s="1">
        <v>44946</v>
      </c>
      <c r="B804" t="s">
        <v>281</v>
      </c>
      <c r="C804" t="s">
        <v>51</v>
      </c>
      <c r="D804" t="s">
        <v>72</v>
      </c>
      <c r="E804" t="s">
        <v>137</v>
      </c>
      <c r="F804" t="s">
        <v>251</v>
      </c>
      <c r="G804" s="31">
        <v>4.7783703270819246E-3</v>
      </c>
      <c r="H804" t="s">
        <v>276</v>
      </c>
      <c r="I804" t="s">
        <v>255</v>
      </c>
    </row>
    <row r="805" spans="1:9" hidden="1" x14ac:dyDescent="0.25">
      <c r="A805" s="1">
        <v>44946</v>
      </c>
      <c r="B805" t="s">
        <v>281</v>
      </c>
      <c r="C805" t="s">
        <v>51</v>
      </c>
      <c r="D805" t="s">
        <v>72</v>
      </c>
      <c r="E805" t="s">
        <v>138</v>
      </c>
      <c r="F805" t="s">
        <v>251</v>
      </c>
      <c r="G805" s="31">
        <v>0</v>
      </c>
      <c r="H805" t="s">
        <v>276</v>
      </c>
      <c r="I805" t="s">
        <v>255</v>
      </c>
    </row>
    <row r="806" spans="1:9" hidden="1" x14ac:dyDescent="0.25">
      <c r="A806" s="1">
        <v>44946</v>
      </c>
      <c r="B806" t="s">
        <v>281</v>
      </c>
      <c r="C806" t="s">
        <v>51</v>
      </c>
      <c r="D806" t="s">
        <v>72</v>
      </c>
      <c r="E806" t="s">
        <v>139</v>
      </c>
      <c r="F806" t="s">
        <v>251</v>
      </c>
      <c r="G806" s="31">
        <v>4.8925664104725278E-2</v>
      </c>
      <c r="H806" t="s">
        <v>276</v>
      </c>
      <c r="I806" t="s">
        <v>255</v>
      </c>
    </row>
    <row r="807" spans="1:9" hidden="1" x14ac:dyDescent="0.25">
      <c r="A807" s="1">
        <v>44946</v>
      </c>
      <c r="B807" t="s">
        <v>281</v>
      </c>
      <c r="C807" t="s">
        <v>51</v>
      </c>
      <c r="D807" t="s">
        <v>72</v>
      </c>
      <c r="E807" t="s">
        <v>140</v>
      </c>
      <c r="F807" t="s">
        <v>251</v>
      </c>
      <c r="G807" s="31">
        <v>1.7440372186418193E-2</v>
      </c>
      <c r="H807" t="s">
        <v>276</v>
      </c>
      <c r="I807" t="s">
        <v>255</v>
      </c>
    </row>
    <row r="808" spans="1:9" hidden="1" x14ac:dyDescent="0.25">
      <c r="A808" s="1">
        <v>44946</v>
      </c>
      <c r="B808" t="s">
        <v>281</v>
      </c>
      <c r="C808" t="s">
        <v>51</v>
      </c>
      <c r="D808" t="s">
        <v>72</v>
      </c>
      <c r="E808" t="s">
        <v>141</v>
      </c>
      <c r="F808" t="s">
        <v>251</v>
      </c>
      <c r="G808" s="31">
        <v>9.2180890182528685E-3</v>
      </c>
      <c r="H808" t="s">
        <v>276</v>
      </c>
      <c r="I808" t="s">
        <v>255</v>
      </c>
    </row>
    <row r="809" spans="1:9" hidden="1" x14ac:dyDescent="0.25">
      <c r="A809" s="1">
        <v>44946</v>
      </c>
      <c r="B809" t="s">
        <v>281</v>
      </c>
      <c r="C809" t="s">
        <v>51</v>
      </c>
      <c r="D809" t="s">
        <v>72</v>
      </c>
      <c r="E809" t="s">
        <v>142</v>
      </c>
      <c r="F809" t="s">
        <v>251</v>
      </c>
      <c r="G809" s="31">
        <v>0</v>
      </c>
      <c r="H809" t="s">
        <v>276</v>
      </c>
      <c r="I809" t="s">
        <v>255</v>
      </c>
    </row>
    <row r="810" spans="1:9" hidden="1" x14ac:dyDescent="0.25">
      <c r="A810" s="1">
        <v>44946</v>
      </c>
      <c r="B810" t="s">
        <v>281</v>
      </c>
      <c r="C810" t="s">
        <v>51</v>
      </c>
      <c r="D810" t="s">
        <v>72</v>
      </c>
      <c r="E810" t="s">
        <v>143</v>
      </c>
      <c r="F810" t="s">
        <v>251</v>
      </c>
      <c r="G810" s="31">
        <v>1.5679383454774865</v>
      </c>
      <c r="H810" t="s">
        <v>276</v>
      </c>
      <c r="I810" t="s">
        <v>255</v>
      </c>
    </row>
    <row r="811" spans="1:9" hidden="1" x14ac:dyDescent="0.25">
      <c r="A811" s="1">
        <v>44946</v>
      </c>
      <c r="B811" t="s">
        <v>281</v>
      </c>
      <c r="C811" t="s">
        <v>51</v>
      </c>
      <c r="D811" t="s">
        <v>72</v>
      </c>
      <c r="E811" t="s">
        <v>144</v>
      </c>
      <c r="F811" t="s">
        <v>251</v>
      </c>
      <c r="G811" s="31">
        <v>0.39769971455882963</v>
      </c>
      <c r="H811" t="s">
        <v>276</v>
      </c>
      <c r="I811" t="s">
        <v>255</v>
      </c>
    </row>
    <row r="812" spans="1:9" hidden="1" x14ac:dyDescent="0.25">
      <c r="A812" s="1">
        <v>44946</v>
      </c>
      <c r="B812" t="s">
        <v>281</v>
      </c>
      <c r="C812" t="s">
        <v>51</v>
      </c>
      <c r="D812" t="s">
        <v>72</v>
      </c>
      <c r="E812" t="s">
        <v>145</v>
      </c>
      <c r="F812" t="s">
        <v>251</v>
      </c>
      <c r="G812" s="31">
        <v>1.2189960614610678E-2</v>
      </c>
      <c r="H812" t="s">
        <v>276</v>
      </c>
      <c r="I812" t="s">
        <v>255</v>
      </c>
    </row>
    <row r="813" spans="1:9" hidden="1" x14ac:dyDescent="0.25">
      <c r="A813" s="1">
        <v>44946</v>
      </c>
      <c r="B813" t="s">
        <v>281</v>
      </c>
      <c r="C813" t="s">
        <v>51</v>
      </c>
      <c r="D813" t="s">
        <v>72</v>
      </c>
      <c r="E813" t="s">
        <v>146</v>
      </c>
      <c r="F813" t="s">
        <v>251</v>
      </c>
      <c r="G813" s="31">
        <v>0</v>
      </c>
      <c r="H813" t="s">
        <v>276</v>
      </c>
      <c r="I813" t="s">
        <v>255</v>
      </c>
    </row>
    <row r="814" spans="1:9" hidden="1" x14ac:dyDescent="0.25">
      <c r="A814" s="1">
        <v>44946</v>
      </c>
      <c r="B814" t="s">
        <v>281</v>
      </c>
      <c r="C814" t="s">
        <v>51</v>
      </c>
      <c r="D814" t="s">
        <v>72</v>
      </c>
      <c r="E814" t="s">
        <v>147</v>
      </c>
      <c r="F814" t="s">
        <v>251</v>
      </c>
      <c r="G814" s="31">
        <v>0.47648840954341792</v>
      </c>
      <c r="H814" t="s">
        <v>276</v>
      </c>
      <c r="I814" t="s">
        <v>255</v>
      </c>
    </row>
    <row r="815" spans="1:9" hidden="1" x14ac:dyDescent="0.25">
      <c r="A815" s="1">
        <v>44946</v>
      </c>
      <c r="B815" t="s">
        <v>281</v>
      </c>
      <c r="C815" t="s">
        <v>51</v>
      </c>
      <c r="D815" t="s">
        <v>72</v>
      </c>
      <c r="E815" t="s">
        <v>148</v>
      </c>
      <c r="F815" t="s">
        <v>251</v>
      </c>
      <c r="G815" s="31">
        <v>4.0371152581263168</v>
      </c>
      <c r="H815" t="s">
        <v>276</v>
      </c>
      <c r="I815" t="s">
        <v>255</v>
      </c>
    </row>
    <row r="816" spans="1:9" hidden="1" x14ac:dyDescent="0.25">
      <c r="A816" s="1">
        <v>44946</v>
      </c>
      <c r="B816" t="s">
        <v>281</v>
      </c>
      <c r="C816" t="s">
        <v>51</v>
      </c>
      <c r="D816" t="s">
        <v>72</v>
      </c>
      <c r="E816" t="s">
        <v>148</v>
      </c>
      <c r="F816" t="s">
        <v>252</v>
      </c>
      <c r="G816" s="31">
        <v>4.0371152581263168</v>
      </c>
      <c r="H816" t="s">
        <v>276</v>
      </c>
      <c r="I816" t="s">
        <v>255</v>
      </c>
    </row>
    <row r="817" spans="1:9" hidden="1" x14ac:dyDescent="0.25">
      <c r="A817" s="1">
        <v>44946</v>
      </c>
      <c r="B817" t="s">
        <v>281</v>
      </c>
      <c r="C817" t="s">
        <v>51</v>
      </c>
      <c r="D817" t="s">
        <v>72</v>
      </c>
      <c r="E817" t="s">
        <v>149</v>
      </c>
      <c r="F817" t="s">
        <v>251</v>
      </c>
      <c r="G817" s="31">
        <v>2.6331796171353599</v>
      </c>
      <c r="H817" t="s">
        <v>276</v>
      </c>
      <c r="I817" t="s">
        <v>255</v>
      </c>
    </row>
    <row r="818" spans="1:9" hidden="1" x14ac:dyDescent="0.25">
      <c r="A818" s="1">
        <v>44946</v>
      </c>
      <c r="B818" t="s">
        <v>281</v>
      </c>
      <c r="C818" t="s">
        <v>51</v>
      </c>
      <c r="D818" t="s">
        <v>72</v>
      </c>
      <c r="E818" t="s">
        <v>150</v>
      </c>
      <c r="F818" t="s">
        <v>251</v>
      </c>
      <c r="G818" s="31">
        <v>2.2010840798024134</v>
      </c>
      <c r="H818" t="s">
        <v>276</v>
      </c>
      <c r="I818" t="s">
        <v>255</v>
      </c>
    </row>
    <row r="819" spans="1:9" hidden="1" x14ac:dyDescent="0.25">
      <c r="A819" s="1">
        <v>44946</v>
      </c>
      <c r="B819" t="s">
        <v>281</v>
      </c>
      <c r="C819" t="s">
        <v>51</v>
      </c>
      <c r="D819" t="s">
        <v>72</v>
      </c>
      <c r="E819" t="s">
        <v>150</v>
      </c>
      <c r="F819" t="s">
        <v>252</v>
      </c>
      <c r="G819" s="31">
        <v>2.2010840798024134</v>
      </c>
      <c r="H819" t="s">
        <v>276</v>
      </c>
      <c r="I819" t="s">
        <v>255</v>
      </c>
    </row>
    <row r="820" spans="1:9" hidden="1" x14ac:dyDescent="0.25">
      <c r="A820" s="1">
        <v>44946</v>
      </c>
      <c r="B820" t="s">
        <v>281</v>
      </c>
      <c r="C820" t="s">
        <v>51</v>
      </c>
      <c r="D820" t="s">
        <v>72</v>
      </c>
      <c r="E820" t="s">
        <v>151</v>
      </c>
      <c r="F820" t="s">
        <v>251</v>
      </c>
      <c r="G820" s="31">
        <v>1.1335433007366433</v>
      </c>
      <c r="H820" t="s">
        <v>276</v>
      </c>
      <c r="I820" t="s">
        <v>255</v>
      </c>
    </row>
    <row r="821" spans="1:9" hidden="1" x14ac:dyDescent="0.25">
      <c r="A821" s="1">
        <v>44946</v>
      </c>
      <c r="B821" t="s">
        <v>281</v>
      </c>
      <c r="C821" t="s">
        <v>51</v>
      </c>
      <c r="D821" t="s">
        <v>72</v>
      </c>
      <c r="E821" t="s">
        <v>155</v>
      </c>
      <c r="F821" t="s">
        <v>251</v>
      </c>
      <c r="G821" s="31">
        <v>7.8438120554537843E-3</v>
      </c>
      <c r="H821" t="s">
        <v>276</v>
      </c>
      <c r="I821" t="s">
        <v>255</v>
      </c>
    </row>
    <row r="822" spans="1:9" hidden="1" x14ac:dyDescent="0.25">
      <c r="A822" s="1">
        <v>44946</v>
      </c>
      <c r="B822" t="s">
        <v>281</v>
      </c>
      <c r="C822" t="s">
        <v>51</v>
      </c>
      <c r="D822" t="s">
        <v>72</v>
      </c>
      <c r="E822" t="s">
        <v>153</v>
      </c>
      <c r="F822" t="s">
        <v>251</v>
      </c>
      <c r="G822" s="31">
        <v>6.9902853434256604E-2</v>
      </c>
      <c r="H822" t="s">
        <v>276</v>
      </c>
      <c r="I822" t="s">
        <v>255</v>
      </c>
    </row>
    <row r="823" spans="1:9" hidden="1" x14ac:dyDescent="0.25">
      <c r="A823" s="1">
        <v>44946</v>
      </c>
      <c r="B823" t="s">
        <v>281</v>
      </c>
      <c r="C823" t="s">
        <v>51</v>
      </c>
      <c r="D823" t="s">
        <v>72</v>
      </c>
      <c r="E823" t="s">
        <v>152</v>
      </c>
      <c r="F823" t="s">
        <v>251</v>
      </c>
      <c r="G823" s="31">
        <v>7.3282824645985985E-3</v>
      </c>
      <c r="H823" t="s">
        <v>276</v>
      </c>
      <c r="I823" t="s">
        <v>255</v>
      </c>
    </row>
    <row r="824" spans="1:9" hidden="1" x14ac:dyDescent="0.25">
      <c r="A824" s="1">
        <v>44946</v>
      </c>
      <c r="B824" t="s">
        <v>281</v>
      </c>
      <c r="C824" t="s">
        <v>51</v>
      </c>
      <c r="D824" t="s">
        <v>72</v>
      </c>
      <c r="E824" t="s">
        <v>154</v>
      </c>
      <c r="F824" t="s">
        <v>251</v>
      </c>
      <c r="G824" s="31">
        <v>1.6514560369004214E-2</v>
      </c>
      <c r="H824" t="s">
        <v>276</v>
      </c>
      <c r="I824" t="s">
        <v>255</v>
      </c>
    </row>
    <row r="825" spans="1:9" hidden="1" x14ac:dyDescent="0.25">
      <c r="A825" s="1">
        <v>44946</v>
      </c>
      <c r="B825" t="s">
        <v>281</v>
      </c>
      <c r="C825" t="s">
        <v>51</v>
      </c>
      <c r="D825" t="s">
        <v>72</v>
      </c>
      <c r="E825" t="s">
        <v>157</v>
      </c>
      <c r="F825" t="s">
        <v>251</v>
      </c>
      <c r="G825" s="31">
        <v>7.8114138123141713E-3</v>
      </c>
      <c r="H825" t="s">
        <v>276</v>
      </c>
      <c r="I825" t="s">
        <v>255</v>
      </c>
    </row>
    <row r="826" spans="1:9" hidden="1" x14ac:dyDescent="0.25">
      <c r="A826" s="1">
        <v>44946</v>
      </c>
      <c r="B826" t="s">
        <v>281</v>
      </c>
      <c r="C826" t="s">
        <v>51</v>
      </c>
      <c r="D826" t="s">
        <v>72</v>
      </c>
      <c r="E826" t="s">
        <v>156</v>
      </c>
      <c r="F826" t="s">
        <v>251</v>
      </c>
      <c r="G826" s="31">
        <v>1.6776270512349183E-2</v>
      </c>
      <c r="H826" t="s">
        <v>276</v>
      </c>
      <c r="I826" t="s">
        <v>255</v>
      </c>
    </row>
    <row r="827" spans="1:9" hidden="1" x14ac:dyDescent="0.25">
      <c r="A827" s="1">
        <v>44946</v>
      </c>
      <c r="B827" t="s">
        <v>281</v>
      </c>
      <c r="C827" t="s">
        <v>51</v>
      </c>
      <c r="D827" t="s">
        <v>72</v>
      </c>
      <c r="E827" t="s">
        <v>159</v>
      </c>
      <c r="F827" t="s">
        <v>251</v>
      </c>
      <c r="G827" s="31">
        <v>0</v>
      </c>
      <c r="H827" t="s">
        <v>276</v>
      </c>
      <c r="I827" t="s">
        <v>255</v>
      </c>
    </row>
    <row r="828" spans="1:9" hidden="1" x14ac:dyDescent="0.25">
      <c r="A828" s="1">
        <v>44946</v>
      </c>
      <c r="B828" t="s">
        <v>281</v>
      </c>
      <c r="C828" t="s">
        <v>51</v>
      </c>
      <c r="D828" t="s">
        <v>72</v>
      </c>
      <c r="E828" t="s">
        <v>163</v>
      </c>
      <c r="F828" t="s">
        <v>251</v>
      </c>
      <c r="G828" s="31">
        <v>5.9445946752326402E-2</v>
      </c>
      <c r="H828" t="s">
        <v>276</v>
      </c>
      <c r="I828" t="s">
        <v>255</v>
      </c>
    </row>
    <row r="829" spans="1:9" hidden="1" x14ac:dyDescent="0.25">
      <c r="A829" s="1">
        <v>44946</v>
      </c>
      <c r="B829" t="s">
        <v>281</v>
      </c>
      <c r="C829" t="s">
        <v>51</v>
      </c>
      <c r="D829" t="s">
        <v>72</v>
      </c>
      <c r="E829" t="s">
        <v>161</v>
      </c>
      <c r="F829" t="s">
        <v>251</v>
      </c>
      <c r="G829" s="31">
        <v>0</v>
      </c>
      <c r="H829" t="s">
        <v>276</v>
      </c>
      <c r="I829" t="s">
        <v>255</v>
      </c>
    </row>
    <row r="830" spans="1:9" hidden="1" x14ac:dyDescent="0.25">
      <c r="A830" s="1">
        <v>44946</v>
      </c>
      <c r="B830" t="s">
        <v>281</v>
      </c>
      <c r="C830" t="s">
        <v>51</v>
      </c>
      <c r="D830" t="s">
        <v>72</v>
      </c>
      <c r="E830" t="s">
        <v>158</v>
      </c>
      <c r="F830" t="s">
        <v>251</v>
      </c>
      <c r="G830" s="31">
        <v>0</v>
      </c>
      <c r="H830" t="s">
        <v>276</v>
      </c>
      <c r="I830" t="s">
        <v>255</v>
      </c>
    </row>
    <row r="831" spans="1:9" hidden="1" x14ac:dyDescent="0.25">
      <c r="A831" s="1">
        <v>44946</v>
      </c>
      <c r="B831" t="s">
        <v>281</v>
      </c>
      <c r="C831" t="s">
        <v>51</v>
      </c>
      <c r="D831" t="s">
        <v>72</v>
      </c>
      <c r="E831" t="s">
        <v>160</v>
      </c>
      <c r="F831" t="s">
        <v>251</v>
      </c>
      <c r="G831" s="31">
        <v>0</v>
      </c>
      <c r="H831" t="s">
        <v>276</v>
      </c>
      <c r="I831" t="s">
        <v>255</v>
      </c>
    </row>
    <row r="832" spans="1:9" hidden="1" x14ac:dyDescent="0.25">
      <c r="A832" s="1">
        <v>44946</v>
      </c>
      <c r="B832" t="s">
        <v>281</v>
      </c>
      <c r="C832" t="s">
        <v>51</v>
      </c>
      <c r="D832" t="s">
        <v>72</v>
      </c>
      <c r="E832" t="s">
        <v>166</v>
      </c>
      <c r="F832" t="s">
        <v>251</v>
      </c>
      <c r="G832" s="31">
        <v>0</v>
      </c>
      <c r="H832" t="s">
        <v>276</v>
      </c>
      <c r="I832" t="s">
        <v>255</v>
      </c>
    </row>
    <row r="833" spans="1:9" hidden="1" x14ac:dyDescent="0.25">
      <c r="A833" s="1">
        <v>44946</v>
      </c>
      <c r="B833" t="s">
        <v>281</v>
      </c>
      <c r="C833" t="s">
        <v>51</v>
      </c>
      <c r="D833" t="s">
        <v>72</v>
      </c>
      <c r="E833" t="s">
        <v>164</v>
      </c>
      <c r="F833" t="s">
        <v>251</v>
      </c>
      <c r="G833" s="31">
        <v>0</v>
      </c>
      <c r="H833" t="s">
        <v>276</v>
      </c>
      <c r="I833" t="s">
        <v>255</v>
      </c>
    </row>
    <row r="834" spans="1:9" hidden="1" x14ac:dyDescent="0.25">
      <c r="A834" s="1">
        <v>44946</v>
      </c>
      <c r="B834" t="s">
        <v>281</v>
      </c>
      <c r="C834" t="s">
        <v>51</v>
      </c>
      <c r="D834" t="s">
        <v>72</v>
      </c>
      <c r="E834" t="s">
        <v>162</v>
      </c>
      <c r="F834" t="s">
        <v>251</v>
      </c>
      <c r="G834" s="31">
        <v>0</v>
      </c>
      <c r="H834" t="s">
        <v>276</v>
      </c>
      <c r="I834" t="s">
        <v>255</v>
      </c>
    </row>
    <row r="835" spans="1:9" hidden="1" x14ac:dyDescent="0.25">
      <c r="A835" s="1">
        <v>44946</v>
      </c>
      <c r="B835" t="s">
        <v>281</v>
      </c>
      <c r="C835" t="s">
        <v>51</v>
      </c>
      <c r="D835" t="s">
        <v>72</v>
      </c>
      <c r="E835" t="s">
        <v>165</v>
      </c>
      <c r="F835" t="s">
        <v>251</v>
      </c>
      <c r="G835" s="31">
        <v>0</v>
      </c>
      <c r="H835" t="s">
        <v>276</v>
      </c>
      <c r="I835" t="s">
        <v>255</v>
      </c>
    </row>
    <row r="836" spans="1:9" hidden="1" x14ac:dyDescent="0.25">
      <c r="A836" s="1">
        <v>44946</v>
      </c>
      <c r="B836" t="s">
        <v>281</v>
      </c>
      <c r="C836" t="s">
        <v>51</v>
      </c>
      <c r="D836" t="s">
        <v>72</v>
      </c>
      <c r="E836" t="s">
        <v>167</v>
      </c>
      <c r="F836" t="s">
        <v>251</v>
      </c>
      <c r="G836" s="31">
        <v>0</v>
      </c>
      <c r="H836" t="s">
        <v>276</v>
      </c>
      <c r="I836" t="s">
        <v>255</v>
      </c>
    </row>
    <row r="837" spans="1:9" hidden="1" x14ac:dyDescent="0.25">
      <c r="A837" s="1">
        <v>44946</v>
      </c>
      <c r="B837" t="s">
        <v>281</v>
      </c>
      <c r="C837" t="s">
        <v>51</v>
      </c>
      <c r="D837" t="s">
        <v>72</v>
      </c>
      <c r="E837" t="s">
        <v>1</v>
      </c>
      <c r="F837" t="s">
        <v>251</v>
      </c>
      <c r="G837" s="31">
        <v>0</v>
      </c>
      <c r="H837" t="s">
        <v>276</v>
      </c>
      <c r="I837" t="s">
        <v>255</v>
      </c>
    </row>
    <row r="838" spans="1:9" hidden="1" x14ac:dyDescent="0.25">
      <c r="A838" s="1">
        <v>44946</v>
      </c>
      <c r="B838" t="s">
        <v>287</v>
      </c>
      <c r="C838" t="s">
        <v>51</v>
      </c>
      <c r="D838" t="s">
        <v>72</v>
      </c>
      <c r="E838" t="s">
        <v>132</v>
      </c>
      <c r="F838" t="s">
        <v>251</v>
      </c>
      <c r="G838" s="31">
        <v>0</v>
      </c>
      <c r="H838" t="s">
        <v>276</v>
      </c>
      <c r="I838" t="s">
        <v>255</v>
      </c>
    </row>
    <row r="839" spans="1:9" hidden="1" x14ac:dyDescent="0.25">
      <c r="A839" s="1">
        <v>44946</v>
      </c>
      <c r="B839" t="s">
        <v>287</v>
      </c>
      <c r="C839" t="s">
        <v>51</v>
      </c>
      <c r="D839" t="s">
        <v>72</v>
      </c>
      <c r="E839" t="s">
        <v>133</v>
      </c>
      <c r="F839" t="s">
        <v>251</v>
      </c>
      <c r="G839" s="31">
        <v>2.4318773433482984E-3</v>
      </c>
      <c r="H839" t="s">
        <v>276</v>
      </c>
      <c r="I839" t="s">
        <v>255</v>
      </c>
    </row>
    <row r="840" spans="1:9" hidden="1" x14ac:dyDescent="0.25">
      <c r="A840" s="1">
        <v>44946</v>
      </c>
      <c r="B840" t="s">
        <v>287</v>
      </c>
      <c r="C840" t="s">
        <v>51</v>
      </c>
      <c r="D840" t="s">
        <v>72</v>
      </c>
      <c r="E840" t="s">
        <v>134</v>
      </c>
      <c r="F840" t="s">
        <v>251</v>
      </c>
      <c r="G840" s="31">
        <v>0</v>
      </c>
      <c r="H840" t="s">
        <v>276</v>
      </c>
      <c r="I840" t="s">
        <v>255</v>
      </c>
    </row>
    <row r="841" spans="1:9" hidden="1" x14ac:dyDescent="0.25">
      <c r="A841" s="1">
        <v>44946</v>
      </c>
      <c r="B841" t="s">
        <v>287</v>
      </c>
      <c r="C841" t="s">
        <v>51</v>
      </c>
      <c r="D841" t="s">
        <v>72</v>
      </c>
      <c r="E841" t="s">
        <v>135</v>
      </c>
      <c r="F841" t="s">
        <v>251</v>
      </c>
      <c r="G841" s="31">
        <v>6.7768405433930685E-3</v>
      </c>
      <c r="H841" t="s">
        <v>276</v>
      </c>
      <c r="I841" t="s">
        <v>255</v>
      </c>
    </row>
    <row r="842" spans="1:9" hidden="1" x14ac:dyDescent="0.25">
      <c r="A842" s="1">
        <v>44946</v>
      </c>
      <c r="B842" t="s">
        <v>287</v>
      </c>
      <c r="C842" t="s">
        <v>51</v>
      </c>
      <c r="D842" t="s">
        <v>72</v>
      </c>
      <c r="E842" t="s">
        <v>137</v>
      </c>
      <c r="F842" t="s">
        <v>251</v>
      </c>
      <c r="G842" s="31">
        <v>5.6623608406384451E-3</v>
      </c>
      <c r="H842" t="s">
        <v>276</v>
      </c>
      <c r="I842" t="s">
        <v>255</v>
      </c>
    </row>
    <row r="843" spans="1:9" hidden="1" x14ac:dyDescent="0.25">
      <c r="A843" s="1">
        <v>44946</v>
      </c>
      <c r="B843" t="s">
        <v>287</v>
      </c>
      <c r="C843" t="s">
        <v>51</v>
      </c>
      <c r="D843" t="s">
        <v>72</v>
      </c>
      <c r="E843" t="s">
        <v>138</v>
      </c>
      <c r="F843" t="s">
        <v>251</v>
      </c>
      <c r="G843" s="31">
        <v>0</v>
      </c>
      <c r="H843" t="s">
        <v>276</v>
      </c>
      <c r="I843" t="s">
        <v>255</v>
      </c>
    </row>
    <row r="844" spans="1:9" hidden="1" x14ac:dyDescent="0.25">
      <c r="A844" s="1">
        <v>44946</v>
      </c>
      <c r="B844" t="s">
        <v>287</v>
      </c>
      <c r="C844" t="s">
        <v>51</v>
      </c>
      <c r="D844" t="s">
        <v>72</v>
      </c>
      <c r="E844" t="s">
        <v>139</v>
      </c>
      <c r="F844" t="s">
        <v>251</v>
      </c>
      <c r="G844" s="31">
        <v>6.3620198749386764E-2</v>
      </c>
      <c r="H844" t="s">
        <v>276</v>
      </c>
      <c r="I844" t="s">
        <v>255</v>
      </c>
    </row>
    <row r="845" spans="1:9" hidden="1" x14ac:dyDescent="0.25">
      <c r="A845" s="1">
        <v>44946</v>
      </c>
      <c r="B845" t="s">
        <v>287</v>
      </c>
      <c r="C845" t="s">
        <v>51</v>
      </c>
      <c r="D845" t="s">
        <v>72</v>
      </c>
      <c r="E845" t="s">
        <v>140</v>
      </c>
      <c r="F845" t="s">
        <v>251</v>
      </c>
      <c r="G845" s="31">
        <v>1.6748504133407425E-2</v>
      </c>
      <c r="H845" t="s">
        <v>276</v>
      </c>
      <c r="I845" t="s">
        <v>255</v>
      </c>
    </row>
    <row r="846" spans="1:9" hidden="1" x14ac:dyDescent="0.25">
      <c r="A846" s="1">
        <v>44946</v>
      </c>
      <c r="B846" t="s">
        <v>287</v>
      </c>
      <c r="C846" t="s">
        <v>51</v>
      </c>
      <c r="D846" t="s">
        <v>72</v>
      </c>
      <c r="E846" t="s">
        <v>141</v>
      </c>
      <c r="F846" t="s">
        <v>251</v>
      </c>
      <c r="G846" s="31">
        <v>9.8064035195685392E-3</v>
      </c>
      <c r="H846" t="s">
        <v>276</v>
      </c>
      <c r="I846" t="s">
        <v>255</v>
      </c>
    </row>
    <row r="847" spans="1:9" hidden="1" x14ac:dyDescent="0.25">
      <c r="A847" s="1">
        <v>44946</v>
      </c>
      <c r="B847" t="s">
        <v>287</v>
      </c>
      <c r="C847" t="s">
        <v>51</v>
      </c>
      <c r="D847" t="s">
        <v>72</v>
      </c>
      <c r="E847" t="s">
        <v>142</v>
      </c>
      <c r="F847" t="s">
        <v>251</v>
      </c>
      <c r="G847" s="31">
        <v>0</v>
      </c>
      <c r="H847" t="s">
        <v>276</v>
      </c>
      <c r="I847" t="s">
        <v>255</v>
      </c>
    </row>
    <row r="848" spans="1:9" hidden="1" x14ac:dyDescent="0.25">
      <c r="A848" s="1">
        <v>44946</v>
      </c>
      <c r="B848" t="s">
        <v>287</v>
      </c>
      <c r="C848" t="s">
        <v>51</v>
      </c>
      <c r="D848" t="s">
        <v>72</v>
      </c>
      <c r="E848" t="s">
        <v>143</v>
      </c>
      <c r="F848" t="s">
        <v>251</v>
      </c>
      <c r="G848" s="31">
        <v>1.6437874498237466</v>
      </c>
      <c r="H848" t="s">
        <v>276</v>
      </c>
      <c r="I848" t="s">
        <v>255</v>
      </c>
    </row>
    <row r="849" spans="1:9" hidden="1" x14ac:dyDescent="0.25">
      <c r="A849" s="1">
        <v>44946</v>
      </c>
      <c r="B849" t="s">
        <v>287</v>
      </c>
      <c r="C849" t="s">
        <v>51</v>
      </c>
      <c r="D849" t="s">
        <v>72</v>
      </c>
      <c r="E849" t="s">
        <v>144</v>
      </c>
      <c r="F849" t="s">
        <v>251</v>
      </c>
      <c r="G849" s="31">
        <v>0.31680639129385368</v>
      </c>
      <c r="H849" t="s">
        <v>276</v>
      </c>
      <c r="I849" t="s">
        <v>255</v>
      </c>
    </row>
    <row r="850" spans="1:9" hidden="1" x14ac:dyDescent="0.25">
      <c r="A850" s="1">
        <v>44946</v>
      </c>
      <c r="B850" t="s">
        <v>287</v>
      </c>
      <c r="C850" t="s">
        <v>51</v>
      </c>
      <c r="D850" t="s">
        <v>72</v>
      </c>
      <c r="E850" t="s">
        <v>145</v>
      </c>
      <c r="F850" t="s">
        <v>251</v>
      </c>
      <c r="G850" s="31">
        <v>1.6737510667132451E-2</v>
      </c>
      <c r="H850" t="s">
        <v>276</v>
      </c>
      <c r="I850" t="s">
        <v>255</v>
      </c>
    </row>
    <row r="851" spans="1:9" hidden="1" x14ac:dyDescent="0.25">
      <c r="A851" s="1">
        <v>44946</v>
      </c>
      <c r="B851" t="s">
        <v>287</v>
      </c>
      <c r="C851" t="s">
        <v>51</v>
      </c>
      <c r="D851" t="s">
        <v>72</v>
      </c>
      <c r="E851" t="s">
        <v>146</v>
      </c>
      <c r="F851" t="s">
        <v>251</v>
      </c>
      <c r="G851" s="31">
        <v>0</v>
      </c>
      <c r="H851" t="s">
        <v>276</v>
      </c>
      <c r="I851" t="s">
        <v>255</v>
      </c>
    </row>
    <row r="852" spans="1:9" hidden="1" x14ac:dyDescent="0.25">
      <c r="A852" s="1">
        <v>44946</v>
      </c>
      <c r="B852" t="s">
        <v>287</v>
      </c>
      <c r="C852" t="s">
        <v>51</v>
      </c>
      <c r="D852" t="s">
        <v>72</v>
      </c>
      <c r="E852" t="s">
        <v>147</v>
      </c>
      <c r="F852" t="s">
        <v>251</v>
      </c>
      <c r="G852" s="31">
        <v>0.52661442116828017</v>
      </c>
      <c r="H852" t="s">
        <v>276</v>
      </c>
      <c r="I852" t="s">
        <v>255</v>
      </c>
    </row>
    <row r="853" spans="1:9" hidden="1" x14ac:dyDescent="0.25">
      <c r="A853" s="1">
        <v>44946</v>
      </c>
      <c r="B853" t="s">
        <v>287</v>
      </c>
      <c r="C853" t="s">
        <v>51</v>
      </c>
      <c r="D853" t="s">
        <v>72</v>
      </c>
      <c r="E853" t="s">
        <v>148</v>
      </c>
      <c r="F853" t="s">
        <v>251</v>
      </c>
      <c r="G853" s="31">
        <v>4.3328971479396037</v>
      </c>
      <c r="H853" t="s">
        <v>276</v>
      </c>
      <c r="I853" t="s">
        <v>255</v>
      </c>
    </row>
    <row r="854" spans="1:9" hidden="1" x14ac:dyDescent="0.25">
      <c r="A854" s="1">
        <v>44946</v>
      </c>
      <c r="B854" t="s">
        <v>287</v>
      </c>
      <c r="C854" t="s">
        <v>51</v>
      </c>
      <c r="D854" t="s">
        <v>72</v>
      </c>
      <c r="E854" t="s">
        <v>148</v>
      </c>
      <c r="F854" t="s">
        <v>252</v>
      </c>
      <c r="G854" s="31">
        <v>4.3328971479396037</v>
      </c>
      <c r="H854" t="s">
        <v>276</v>
      </c>
      <c r="I854" t="s">
        <v>255</v>
      </c>
    </row>
    <row r="855" spans="1:9" hidden="1" x14ac:dyDescent="0.25">
      <c r="A855" s="1">
        <v>44946</v>
      </c>
      <c r="B855" t="s">
        <v>287</v>
      </c>
      <c r="C855" t="s">
        <v>51</v>
      </c>
      <c r="D855" t="s">
        <v>72</v>
      </c>
      <c r="E855" t="s">
        <v>149</v>
      </c>
      <c r="F855" t="s">
        <v>251</v>
      </c>
      <c r="G855" s="31">
        <v>2.5149859555069685</v>
      </c>
      <c r="H855" t="s">
        <v>276</v>
      </c>
      <c r="I855" t="s">
        <v>255</v>
      </c>
    </row>
    <row r="856" spans="1:9" hidden="1" x14ac:dyDescent="0.25">
      <c r="A856" s="1">
        <v>44946</v>
      </c>
      <c r="B856" t="s">
        <v>287</v>
      </c>
      <c r="C856" t="s">
        <v>51</v>
      </c>
      <c r="D856" t="s">
        <v>72</v>
      </c>
      <c r="E856" t="s">
        <v>150</v>
      </c>
      <c r="F856" t="s">
        <v>251</v>
      </c>
      <c r="G856" s="31">
        <v>3.3372238205936986</v>
      </c>
      <c r="H856" t="s">
        <v>276</v>
      </c>
      <c r="I856" t="s">
        <v>255</v>
      </c>
    </row>
    <row r="857" spans="1:9" hidden="1" x14ac:dyDescent="0.25">
      <c r="A857" s="1">
        <v>44946</v>
      </c>
      <c r="B857" t="s">
        <v>287</v>
      </c>
      <c r="C857" t="s">
        <v>51</v>
      </c>
      <c r="D857" t="s">
        <v>72</v>
      </c>
      <c r="E857" t="s">
        <v>150</v>
      </c>
      <c r="F857" t="s">
        <v>252</v>
      </c>
      <c r="G857" s="31">
        <v>3.3372238205936986</v>
      </c>
      <c r="H857" t="s">
        <v>276</v>
      </c>
      <c r="I857" t="s">
        <v>255</v>
      </c>
    </row>
    <row r="858" spans="1:9" hidden="1" x14ac:dyDescent="0.25">
      <c r="A858" s="1">
        <v>44946</v>
      </c>
      <c r="B858" t="s">
        <v>287</v>
      </c>
      <c r="C858" t="s">
        <v>51</v>
      </c>
      <c r="D858" t="s">
        <v>72</v>
      </c>
      <c r="E858" t="s">
        <v>151</v>
      </c>
      <c r="F858" t="s">
        <v>251</v>
      </c>
      <c r="G858" s="31">
        <v>1.3389017490289117</v>
      </c>
      <c r="H858" t="s">
        <v>276</v>
      </c>
      <c r="I858" t="s">
        <v>255</v>
      </c>
    </row>
    <row r="859" spans="1:9" hidden="1" x14ac:dyDescent="0.25">
      <c r="A859" s="1">
        <v>44946</v>
      </c>
      <c r="B859" t="s">
        <v>287</v>
      </c>
      <c r="C859" t="s">
        <v>51</v>
      </c>
      <c r="D859" t="s">
        <v>72</v>
      </c>
      <c r="E859" t="s">
        <v>155</v>
      </c>
      <c r="F859" t="s">
        <v>251</v>
      </c>
      <c r="G859" s="31">
        <v>1.272585522202172E-2</v>
      </c>
      <c r="H859" t="s">
        <v>276</v>
      </c>
      <c r="I859" t="s">
        <v>255</v>
      </c>
    </row>
    <row r="860" spans="1:9" hidden="1" x14ac:dyDescent="0.25">
      <c r="A860" s="1">
        <v>44946</v>
      </c>
      <c r="B860" t="s">
        <v>287</v>
      </c>
      <c r="C860" t="s">
        <v>51</v>
      </c>
      <c r="D860" t="s">
        <v>72</v>
      </c>
      <c r="E860" t="s">
        <v>153</v>
      </c>
      <c r="F860" t="s">
        <v>251</v>
      </c>
      <c r="G860" s="31">
        <v>9.886114114760379E-2</v>
      </c>
      <c r="H860" t="s">
        <v>276</v>
      </c>
      <c r="I860" t="s">
        <v>255</v>
      </c>
    </row>
    <row r="861" spans="1:9" hidden="1" x14ac:dyDescent="0.25">
      <c r="A861" s="1">
        <v>44946</v>
      </c>
      <c r="B861" t="s">
        <v>287</v>
      </c>
      <c r="C861" t="s">
        <v>51</v>
      </c>
      <c r="D861" t="s">
        <v>72</v>
      </c>
      <c r="E861" t="s">
        <v>152</v>
      </c>
      <c r="F861" t="s">
        <v>251</v>
      </c>
      <c r="G861" s="31">
        <v>8.3212417855077873E-3</v>
      </c>
      <c r="H861" t="s">
        <v>276</v>
      </c>
      <c r="I861" t="s">
        <v>255</v>
      </c>
    </row>
    <row r="862" spans="1:9" hidden="1" x14ac:dyDescent="0.25">
      <c r="A862" s="1">
        <v>44946</v>
      </c>
      <c r="B862" t="s">
        <v>287</v>
      </c>
      <c r="C862" t="s">
        <v>51</v>
      </c>
      <c r="D862" t="s">
        <v>72</v>
      </c>
      <c r="E862" t="s">
        <v>154</v>
      </c>
      <c r="F862" t="s">
        <v>251</v>
      </c>
      <c r="G862" s="31">
        <v>2.050272788685932E-2</v>
      </c>
      <c r="H862" t="s">
        <v>276</v>
      </c>
      <c r="I862" t="s">
        <v>255</v>
      </c>
    </row>
    <row r="863" spans="1:9" hidden="1" x14ac:dyDescent="0.25">
      <c r="A863" s="1">
        <v>44946</v>
      </c>
      <c r="B863" t="s">
        <v>287</v>
      </c>
      <c r="C863" t="s">
        <v>51</v>
      </c>
      <c r="D863" t="s">
        <v>72</v>
      </c>
      <c r="E863" t="s">
        <v>157</v>
      </c>
      <c r="F863" t="s">
        <v>251</v>
      </c>
      <c r="G863" s="31">
        <v>1.2532026040545621E-2</v>
      </c>
      <c r="H863" t="s">
        <v>276</v>
      </c>
      <c r="I863" t="s">
        <v>255</v>
      </c>
    </row>
    <row r="864" spans="1:9" hidden="1" x14ac:dyDescent="0.25">
      <c r="A864" s="1">
        <v>44946</v>
      </c>
      <c r="B864" t="s">
        <v>287</v>
      </c>
      <c r="C864" t="s">
        <v>51</v>
      </c>
      <c r="D864" t="s">
        <v>72</v>
      </c>
      <c r="E864" t="s">
        <v>156</v>
      </c>
      <c r="F864" t="s">
        <v>251</v>
      </c>
      <c r="G864" s="31">
        <v>1.1742576719367116E-2</v>
      </c>
      <c r="H864" t="s">
        <v>276</v>
      </c>
      <c r="I864" t="s">
        <v>255</v>
      </c>
    </row>
    <row r="865" spans="1:9" hidden="1" x14ac:dyDescent="0.25">
      <c r="A865" s="1">
        <v>44946</v>
      </c>
      <c r="B865" t="s">
        <v>287</v>
      </c>
      <c r="C865" t="s">
        <v>51</v>
      </c>
      <c r="D865" t="s">
        <v>72</v>
      </c>
      <c r="E865" t="s">
        <v>159</v>
      </c>
      <c r="F865" t="s">
        <v>251</v>
      </c>
      <c r="G865" s="31">
        <v>0</v>
      </c>
      <c r="H865" t="s">
        <v>276</v>
      </c>
      <c r="I865" t="s">
        <v>255</v>
      </c>
    </row>
    <row r="866" spans="1:9" hidden="1" x14ac:dyDescent="0.25">
      <c r="A866" s="1">
        <v>44946</v>
      </c>
      <c r="B866" t="s">
        <v>287</v>
      </c>
      <c r="C866" t="s">
        <v>51</v>
      </c>
      <c r="D866" t="s">
        <v>72</v>
      </c>
      <c r="E866" t="s">
        <v>163</v>
      </c>
      <c r="F866" t="s">
        <v>251</v>
      </c>
      <c r="G866" s="31">
        <v>3.5119219468142143E-2</v>
      </c>
      <c r="H866" t="s">
        <v>276</v>
      </c>
      <c r="I866" t="s">
        <v>255</v>
      </c>
    </row>
    <row r="867" spans="1:9" hidden="1" x14ac:dyDescent="0.25">
      <c r="A867" s="1">
        <v>44946</v>
      </c>
      <c r="B867" t="s">
        <v>287</v>
      </c>
      <c r="C867" t="s">
        <v>51</v>
      </c>
      <c r="D867" t="s">
        <v>72</v>
      </c>
      <c r="E867" t="s">
        <v>161</v>
      </c>
      <c r="F867" t="s">
        <v>251</v>
      </c>
      <c r="G867" s="31">
        <v>0</v>
      </c>
      <c r="H867" t="s">
        <v>276</v>
      </c>
      <c r="I867" t="s">
        <v>255</v>
      </c>
    </row>
    <row r="868" spans="1:9" hidden="1" x14ac:dyDescent="0.25">
      <c r="A868" s="1">
        <v>44946</v>
      </c>
      <c r="B868" t="s">
        <v>287</v>
      </c>
      <c r="C868" t="s">
        <v>51</v>
      </c>
      <c r="D868" t="s">
        <v>72</v>
      </c>
      <c r="E868" t="s">
        <v>158</v>
      </c>
      <c r="F868" t="s">
        <v>251</v>
      </c>
      <c r="G868" s="31">
        <v>0</v>
      </c>
      <c r="H868" t="s">
        <v>276</v>
      </c>
      <c r="I868" t="s">
        <v>255</v>
      </c>
    </row>
    <row r="869" spans="1:9" hidden="1" x14ac:dyDescent="0.25">
      <c r="A869" s="1">
        <v>44946</v>
      </c>
      <c r="B869" t="s">
        <v>287</v>
      </c>
      <c r="C869" t="s">
        <v>51</v>
      </c>
      <c r="D869" t="s">
        <v>72</v>
      </c>
      <c r="E869" t="s">
        <v>160</v>
      </c>
      <c r="F869" t="s">
        <v>251</v>
      </c>
      <c r="G869" s="31">
        <v>0</v>
      </c>
      <c r="H869" t="s">
        <v>276</v>
      </c>
      <c r="I869" t="s">
        <v>255</v>
      </c>
    </row>
    <row r="870" spans="1:9" hidden="1" x14ac:dyDescent="0.25">
      <c r="A870" s="1">
        <v>44946</v>
      </c>
      <c r="B870" t="s">
        <v>287</v>
      </c>
      <c r="C870" t="s">
        <v>51</v>
      </c>
      <c r="D870" t="s">
        <v>72</v>
      </c>
      <c r="E870" t="s">
        <v>166</v>
      </c>
      <c r="F870" t="s">
        <v>251</v>
      </c>
      <c r="G870" s="31">
        <v>0</v>
      </c>
      <c r="H870" t="s">
        <v>276</v>
      </c>
      <c r="I870" t="s">
        <v>255</v>
      </c>
    </row>
    <row r="871" spans="1:9" hidden="1" x14ac:dyDescent="0.25">
      <c r="A871" s="1">
        <v>44946</v>
      </c>
      <c r="B871" t="s">
        <v>287</v>
      </c>
      <c r="C871" t="s">
        <v>51</v>
      </c>
      <c r="D871" t="s">
        <v>72</v>
      </c>
      <c r="E871" t="s">
        <v>164</v>
      </c>
      <c r="F871" t="s">
        <v>251</v>
      </c>
      <c r="G871" s="31">
        <v>0</v>
      </c>
      <c r="H871" t="s">
        <v>276</v>
      </c>
      <c r="I871" t="s">
        <v>255</v>
      </c>
    </row>
    <row r="872" spans="1:9" hidden="1" x14ac:dyDescent="0.25">
      <c r="A872" s="1">
        <v>44946</v>
      </c>
      <c r="B872" t="s">
        <v>287</v>
      </c>
      <c r="C872" t="s">
        <v>51</v>
      </c>
      <c r="D872" t="s">
        <v>72</v>
      </c>
      <c r="E872" t="s">
        <v>162</v>
      </c>
      <c r="F872" t="s">
        <v>251</v>
      </c>
      <c r="G872" s="31">
        <v>0</v>
      </c>
      <c r="H872" t="s">
        <v>276</v>
      </c>
      <c r="I872" t="s">
        <v>255</v>
      </c>
    </row>
    <row r="873" spans="1:9" hidden="1" x14ac:dyDescent="0.25">
      <c r="A873" s="1">
        <v>44946</v>
      </c>
      <c r="B873" t="s">
        <v>287</v>
      </c>
      <c r="C873" t="s">
        <v>51</v>
      </c>
      <c r="D873" t="s">
        <v>72</v>
      </c>
      <c r="E873" t="s">
        <v>165</v>
      </c>
      <c r="F873" t="s">
        <v>251</v>
      </c>
      <c r="G873" s="31">
        <v>0</v>
      </c>
      <c r="H873" t="s">
        <v>276</v>
      </c>
      <c r="I873" t="s">
        <v>255</v>
      </c>
    </row>
    <row r="874" spans="1:9" hidden="1" x14ac:dyDescent="0.25">
      <c r="A874" s="1">
        <v>44946</v>
      </c>
      <c r="B874" t="s">
        <v>287</v>
      </c>
      <c r="C874" t="s">
        <v>51</v>
      </c>
      <c r="D874" t="s">
        <v>72</v>
      </c>
      <c r="E874" t="s">
        <v>167</v>
      </c>
      <c r="F874" t="s">
        <v>251</v>
      </c>
      <c r="G874" s="31">
        <v>0</v>
      </c>
      <c r="H874" t="s">
        <v>276</v>
      </c>
      <c r="I874" t="s">
        <v>255</v>
      </c>
    </row>
    <row r="875" spans="1:9" hidden="1" x14ac:dyDescent="0.25">
      <c r="A875" s="1">
        <v>44946</v>
      </c>
      <c r="B875" t="s">
        <v>287</v>
      </c>
      <c r="C875" t="s">
        <v>51</v>
      </c>
      <c r="D875" t="s">
        <v>72</v>
      </c>
      <c r="E875" t="s">
        <v>1</v>
      </c>
      <c r="F875" t="s">
        <v>251</v>
      </c>
      <c r="G875" s="31">
        <v>0</v>
      </c>
      <c r="H875" t="s">
        <v>276</v>
      </c>
      <c r="I875" t="s">
        <v>255</v>
      </c>
    </row>
    <row r="876" spans="1:9" hidden="1" x14ac:dyDescent="0.25">
      <c r="A876" s="1">
        <v>44946</v>
      </c>
      <c r="B876" t="s">
        <v>288</v>
      </c>
      <c r="C876" t="s">
        <v>51</v>
      </c>
      <c r="D876" t="s">
        <v>72</v>
      </c>
      <c r="E876" t="s">
        <v>132</v>
      </c>
      <c r="F876" t="s">
        <v>251</v>
      </c>
      <c r="G876" s="31">
        <v>0</v>
      </c>
      <c r="H876" t="s">
        <v>276</v>
      </c>
      <c r="I876" t="s">
        <v>255</v>
      </c>
    </row>
    <row r="877" spans="1:9" hidden="1" x14ac:dyDescent="0.25">
      <c r="A877" s="1">
        <v>44946</v>
      </c>
      <c r="B877" t="s">
        <v>288</v>
      </c>
      <c r="C877" t="s">
        <v>51</v>
      </c>
      <c r="D877" t="s">
        <v>72</v>
      </c>
      <c r="E877" t="s">
        <v>133</v>
      </c>
      <c r="F877" t="s">
        <v>251</v>
      </c>
      <c r="G877" s="31">
        <v>8.3648932839975882E-4</v>
      </c>
      <c r="H877" t="s">
        <v>276</v>
      </c>
      <c r="I877" t="s">
        <v>255</v>
      </c>
    </row>
    <row r="878" spans="1:9" hidden="1" x14ac:dyDescent="0.25">
      <c r="A878" s="1">
        <v>44946</v>
      </c>
      <c r="B878" t="s">
        <v>288</v>
      </c>
      <c r="C878" t="s">
        <v>51</v>
      </c>
      <c r="D878" t="s">
        <v>72</v>
      </c>
      <c r="E878" t="s">
        <v>134</v>
      </c>
      <c r="F878" t="s">
        <v>251</v>
      </c>
      <c r="G878" s="31">
        <v>0</v>
      </c>
      <c r="H878" t="s">
        <v>276</v>
      </c>
      <c r="I878" t="s">
        <v>255</v>
      </c>
    </row>
    <row r="879" spans="1:9" hidden="1" x14ac:dyDescent="0.25">
      <c r="A879" s="1">
        <v>44946</v>
      </c>
      <c r="B879" t="s">
        <v>288</v>
      </c>
      <c r="C879" t="s">
        <v>51</v>
      </c>
      <c r="D879" t="s">
        <v>72</v>
      </c>
      <c r="E879" t="s">
        <v>135</v>
      </c>
      <c r="F879" t="s">
        <v>251</v>
      </c>
      <c r="G879" s="31">
        <v>5.6284572397274487E-3</v>
      </c>
      <c r="H879" t="s">
        <v>276</v>
      </c>
      <c r="I879" t="s">
        <v>255</v>
      </c>
    </row>
    <row r="880" spans="1:9" hidden="1" x14ac:dyDescent="0.25">
      <c r="A880" s="1">
        <v>44946</v>
      </c>
      <c r="B880" t="s">
        <v>288</v>
      </c>
      <c r="C880" t="s">
        <v>51</v>
      </c>
      <c r="D880" t="s">
        <v>72</v>
      </c>
      <c r="E880" t="s">
        <v>137</v>
      </c>
      <c r="F880" t="s">
        <v>251</v>
      </c>
      <c r="G880" s="31">
        <v>5.9722900262031073E-3</v>
      </c>
      <c r="H880" t="s">
        <v>276</v>
      </c>
      <c r="I880" t="s">
        <v>255</v>
      </c>
    </row>
    <row r="881" spans="1:9" hidden="1" x14ac:dyDescent="0.25">
      <c r="A881" s="1">
        <v>44946</v>
      </c>
      <c r="B881" t="s">
        <v>288</v>
      </c>
      <c r="C881" t="s">
        <v>51</v>
      </c>
      <c r="D881" t="s">
        <v>72</v>
      </c>
      <c r="E881" t="s">
        <v>138</v>
      </c>
      <c r="F881" t="s">
        <v>251</v>
      </c>
      <c r="G881" s="31">
        <v>0</v>
      </c>
      <c r="H881" t="s">
        <v>276</v>
      </c>
      <c r="I881" t="s">
        <v>255</v>
      </c>
    </row>
    <row r="882" spans="1:9" hidden="1" x14ac:dyDescent="0.25">
      <c r="A882" s="1">
        <v>44946</v>
      </c>
      <c r="B882" t="s">
        <v>288</v>
      </c>
      <c r="C882" t="s">
        <v>51</v>
      </c>
      <c r="D882" t="s">
        <v>72</v>
      </c>
      <c r="E882" t="s">
        <v>139</v>
      </c>
      <c r="F882" t="s">
        <v>251</v>
      </c>
      <c r="G882" s="31">
        <v>9.9000288543291001E-2</v>
      </c>
      <c r="H882" t="s">
        <v>276</v>
      </c>
      <c r="I882" t="s">
        <v>255</v>
      </c>
    </row>
    <row r="883" spans="1:9" hidden="1" x14ac:dyDescent="0.25">
      <c r="A883" s="1">
        <v>44946</v>
      </c>
      <c r="B883" t="s">
        <v>288</v>
      </c>
      <c r="C883" t="s">
        <v>51</v>
      </c>
      <c r="D883" t="s">
        <v>72</v>
      </c>
      <c r="E883" t="s">
        <v>140</v>
      </c>
      <c r="F883" t="s">
        <v>251</v>
      </c>
      <c r="G883" s="31">
        <v>2.3184278322156786E-2</v>
      </c>
      <c r="H883" t="s">
        <v>276</v>
      </c>
      <c r="I883" t="s">
        <v>255</v>
      </c>
    </row>
    <row r="884" spans="1:9" hidden="1" x14ac:dyDescent="0.25">
      <c r="A884" s="1">
        <v>44946</v>
      </c>
      <c r="B884" t="s">
        <v>288</v>
      </c>
      <c r="C884" t="s">
        <v>51</v>
      </c>
      <c r="D884" t="s">
        <v>72</v>
      </c>
      <c r="E884" t="s">
        <v>141</v>
      </c>
      <c r="F884" t="s">
        <v>251</v>
      </c>
      <c r="G884" s="31">
        <v>9.9717210069201374E-3</v>
      </c>
      <c r="H884" t="s">
        <v>276</v>
      </c>
      <c r="I884" t="s">
        <v>255</v>
      </c>
    </row>
    <row r="885" spans="1:9" hidden="1" x14ac:dyDescent="0.25">
      <c r="A885" s="1">
        <v>44946</v>
      </c>
      <c r="B885" t="s">
        <v>288</v>
      </c>
      <c r="C885" t="s">
        <v>51</v>
      </c>
      <c r="D885" t="s">
        <v>72</v>
      </c>
      <c r="E885" t="s">
        <v>142</v>
      </c>
      <c r="F885" t="s">
        <v>251</v>
      </c>
      <c r="G885" s="31">
        <v>0</v>
      </c>
      <c r="H885" t="s">
        <v>276</v>
      </c>
      <c r="I885" t="s">
        <v>255</v>
      </c>
    </row>
    <row r="886" spans="1:9" hidden="1" x14ac:dyDescent="0.25">
      <c r="A886" s="1">
        <v>44946</v>
      </c>
      <c r="B886" t="s">
        <v>288</v>
      </c>
      <c r="C886" t="s">
        <v>51</v>
      </c>
      <c r="D886" t="s">
        <v>72</v>
      </c>
      <c r="E886" t="s">
        <v>143</v>
      </c>
      <c r="F886" t="s">
        <v>251</v>
      </c>
      <c r="G886" s="31">
        <v>2.394479657773755</v>
      </c>
      <c r="H886" t="s">
        <v>276</v>
      </c>
      <c r="I886" t="s">
        <v>255</v>
      </c>
    </row>
    <row r="887" spans="1:9" hidden="1" x14ac:dyDescent="0.25">
      <c r="A887" s="1">
        <v>44946</v>
      </c>
      <c r="B887" t="s">
        <v>288</v>
      </c>
      <c r="C887" t="s">
        <v>51</v>
      </c>
      <c r="D887" t="s">
        <v>72</v>
      </c>
      <c r="E887" t="s">
        <v>144</v>
      </c>
      <c r="F887" t="s">
        <v>251</v>
      </c>
      <c r="G887" s="31">
        <v>0.51042173020915815</v>
      </c>
      <c r="H887" t="s">
        <v>276</v>
      </c>
      <c r="I887" t="s">
        <v>255</v>
      </c>
    </row>
    <row r="888" spans="1:9" hidden="1" x14ac:dyDescent="0.25">
      <c r="A888" s="1">
        <v>44946</v>
      </c>
      <c r="B888" t="s">
        <v>288</v>
      </c>
      <c r="C888" t="s">
        <v>51</v>
      </c>
      <c r="D888" t="s">
        <v>72</v>
      </c>
      <c r="E888" t="s">
        <v>145</v>
      </c>
      <c r="F888" t="s">
        <v>251</v>
      </c>
      <c r="G888" s="31">
        <v>2.2390614844202995E-2</v>
      </c>
      <c r="H888" t="s">
        <v>276</v>
      </c>
      <c r="I888" t="s">
        <v>255</v>
      </c>
    </row>
    <row r="889" spans="1:9" hidden="1" x14ac:dyDescent="0.25">
      <c r="A889" s="1">
        <v>44946</v>
      </c>
      <c r="B889" t="s">
        <v>288</v>
      </c>
      <c r="C889" t="s">
        <v>51</v>
      </c>
      <c r="D889" t="s">
        <v>72</v>
      </c>
      <c r="E889" t="s">
        <v>146</v>
      </c>
      <c r="F889" t="s">
        <v>251</v>
      </c>
      <c r="G889" s="31">
        <v>1.5612062871018047E-2</v>
      </c>
      <c r="H889" t="s">
        <v>276</v>
      </c>
      <c r="I889" t="s">
        <v>255</v>
      </c>
    </row>
    <row r="890" spans="1:9" hidden="1" x14ac:dyDescent="0.25">
      <c r="A890" s="1">
        <v>44946</v>
      </c>
      <c r="B890" t="s">
        <v>288</v>
      </c>
      <c r="C890" t="s">
        <v>51</v>
      </c>
      <c r="D890" t="s">
        <v>72</v>
      </c>
      <c r="E890" t="s">
        <v>147</v>
      </c>
      <c r="F890" t="s">
        <v>251</v>
      </c>
      <c r="G890" s="31">
        <v>0.71347502558727371</v>
      </c>
      <c r="H890" t="s">
        <v>276</v>
      </c>
      <c r="I890" t="s">
        <v>255</v>
      </c>
    </row>
    <row r="891" spans="1:9" hidden="1" x14ac:dyDescent="0.25">
      <c r="A891" s="1">
        <v>44946</v>
      </c>
      <c r="B891" t="s">
        <v>288</v>
      </c>
      <c r="C891" t="s">
        <v>51</v>
      </c>
      <c r="D891" t="s">
        <v>72</v>
      </c>
      <c r="E891" t="s">
        <v>148</v>
      </c>
      <c r="F891" t="s">
        <v>251</v>
      </c>
      <c r="G891" s="31">
        <v>10.500487143211926</v>
      </c>
      <c r="H891" t="s">
        <v>276</v>
      </c>
      <c r="I891" t="s">
        <v>255</v>
      </c>
    </row>
    <row r="892" spans="1:9" hidden="1" x14ac:dyDescent="0.25">
      <c r="A892" s="1">
        <v>44946</v>
      </c>
      <c r="B892" t="s">
        <v>288</v>
      </c>
      <c r="C892" t="s">
        <v>51</v>
      </c>
      <c r="D892" t="s">
        <v>72</v>
      </c>
      <c r="E892" t="s">
        <v>148</v>
      </c>
      <c r="F892" t="s">
        <v>252</v>
      </c>
      <c r="G892" s="31">
        <v>10.500487143211926</v>
      </c>
      <c r="H892" t="s">
        <v>276</v>
      </c>
      <c r="I892" t="s">
        <v>255</v>
      </c>
    </row>
    <row r="893" spans="1:9" hidden="1" x14ac:dyDescent="0.25">
      <c r="A893" s="1">
        <v>44946</v>
      </c>
      <c r="B893" t="s">
        <v>288</v>
      </c>
      <c r="C893" t="s">
        <v>51</v>
      </c>
      <c r="D893" t="s">
        <v>72</v>
      </c>
      <c r="E893" t="s">
        <v>149</v>
      </c>
      <c r="F893" t="s">
        <v>251</v>
      </c>
      <c r="G893" s="31">
        <v>4.3239726205586413</v>
      </c>
      <c r="H893" t="s">
        <v>276</v>
      </c>
      <c r="I893" t="s">
        <v>255</v>
      </c>
    </row>
    <row r="894" spans="1:9" hidden="1" x14ac:dyDescent="0.25">
      <c r="A894" s="1">
        <v>44946</v>
      </c>
      <c r="B894" t="s">
        <v>288</v>
      </c>
      <c r="C894" t="s">
        <v>51</v>
      </c>
      <c r="D894" t="s">
        <v>72</v>
      </c>
      <c r="E894" t="s">
        <v>150</v>
      </c>
      <c r="F894" t="s">
        <v>251</v>
      </c>
      <c r="G894" s="31">
        <v>4.1954012495939308</v>
      </c>
      <c r="H894" t="s">
        <v>276</v>
      </c>
      <c r="I894" t="s">
        <v>255</v>
      </c>
    </row>
    <row r="895" spans="1:9" hidden="1" x14ac:dyDescent="0.25">
      <c r="A895" s="1">
        <v>44946</v>
      </c>
      <c r="B895" t="s">
        <v>288</v>
      </c>
      <c r="C895" t="s">
        <v>51</v>
      </c>
      <c r="D895" t="s">
        <v>72</v>
      </c>
      <c r="E895" t="s">
        <v>150</v>
      </c>
      <c r="F895" t="s">
        <v>252</v>
      </c>
      <c r="G895" s="31">
        <v>4.1954012495939308</v>
      </c>
      <c r="H895" t="s">
        <v>276</v>
      </c>
      <c r="I895" t="s">
        <v>255</v>
      </c>
    </row>
    <row r="896" spans="1:9" hidden="1" x14ac:dyDescent="0.25">
      <c r="A896" s="1">
        <v>44946</v>
      </c>
      <c r="B896" t="s">
        <v>288</v>
      </c>
      <c r="C896" t="s">
        <v>51</v>
      </c>
      <c r="D896" t="s">
        <v>72</v>
      </c>
      <c r="E896" t="s">
        <v>151</v>
      </c>
      <c r="F896" t="s">
        <v>251</v>
      </c>
      <c r="G896" s="31">
        <v>1.7270798003865995</v>
      </c>
      <c r="H896" t="s">
        <v>276</v>
      </c>
      <c r="I896" t="s">
        <v>255</v>
      </c>
    </row>
    <row r="897" spans="1:9" hidden="1" x14ac:dyDescent="0.25">
      <c r="A897" s="1">
        <v>44946</v>
      </c>
      <c r="B897" t="s">
        <v>288</v>
      </c>
      <c r="C897" t="s">
        <v>51</v>
      </c>
      <c r="D897" t="s">
        <v>72</v>
      </c>
      <c r="E897" t="s">
        <v>155</v>
      </c>
      <c r="F897" t="s">
        <v>251</v>
      </c>
      <c r="G897" s="31">
        <v>0</v>
      </c>
      <c r="H897" t="s">
        <v>276</v>
      </c>
      <c r="I897" t="s">
        <v>255</v>
      </c>
    </row>
    <row r="898" spans="1:9" hidden="1" x14ac:dyDescent="0.25">
      <c r="A898" s="1">
        <v>44946</v>
      </c>
      <c r="B898" t="s">
        <v>288</v>
      </c>
      <c r="C898" t="s">
        <v>51</v>
      </c>
      <c r="D898" t="s">
        <v>72</v>
      </c>
      <c r="E898" t="s">
        <v>153</v>
      </c>
      <c r="F898" t="s">
        <v>251</v>
      </c>
      <c r="G898" s="31">
        <v>0.10321684421190257</v>
      </c>
      <c r="H898" t="s">
        <v>276</v>
      </c>
      <c r="I898" t="s">
        <v>255</v>
      </c>
    </row>
    <row r="899" spans="1:9" hidden="1" x14ac:dyDescent="0.25">
      <c r="A899" s="1">
        <v>44946</v>
      </c>
      <c r="B899" t="s">
        <v>288</v>
      </c>
      <c r="C899" t="s">
        <v>51</v>
      </c>
      <c r="D899" t="s">
        <v>72</v>
      </c>
      <c r="E899" t="s">
        <v>152</v>
      </c>
      <c r="F899" t="s">
        <v>251</v>
      </c>
      <c r="G899" s="31">
        <v>1.2870321359840254E-2</v>
      </c>
      <c r="H899" t="s">
        <v>276</v>
      </c>
      <c r="I899" t="s">
        <v>255</v>
      </c>
    </row>
    <row r="900" spans="1:9" hidden="1" x14ac:dyDescent="0.25">
      <c r="A900" s="1">
        <v>44946</v>
      </c>
      <c r="B900" t="s">
        <v>288</v>
      </c>
      <c r="C900" t="s">
        <v>51</v>
      </c>
      <c r="D900" t="s">
        <v>72</v>
      </c>
      <c r="E900" t="s">
        <v>154</v>
      </c>
      <c r="F900" t="s">
        <v>251</v>
      </c>
      <c r="G900" s="31">
        <v>4.0687619240985948E-2</v>
      </c>
      <c r="H900" t="s">
        <v>276</v>
      </c>
      <c r="I900" t="s">
        <v>255</v>
      </c>
    </row>
    <row r="901" spans="1:9" hidden="1" x14ac:dyDescent="0.25">
      <c r="A901" s="1">
        <v>44946</v>
      </c>
      <c r="B901" t="s">
        <v>288</v>
      </c>
      <c r="C901" t="s">
        <v>51</v>
      </c>
      <c r="D901" t="s">
        <v>72</v>
      </c>
      <c r="E901" t="s">
        <v>157</v>
      </c>
      <c r="F901" t="s">
        <v>251</v>
      </c>
      <c r="G901" s="31">
        <v>2.5115750208170629E-2</v>
      </c>
      <c r="H901" t="s">
        <v>276</v>
      </c>
      <c r="I901" t="s">
        <v>255</v>
      </c>
    </row>
    <row r="902" spans="1:9" hidden="1" x14ac:dyDescent="0.25">
      <c r="A902" s="1">
        <v>44946</v>
      </c>
      <c r="B902" t="s">
        <v>288</v>
      </c>
      <c r="C902" t="s">
        <v>51</v>
      </c>
      <c r="D902" t="s">
        <v>72</v>
      </c>
      <c r="E902" t="s">
        <v>156</v>
      </c>
      <c r="F902" t="s">
        <v>251</v>
      </c>
      <c r="G902" s="31">
        <v>1.2532540793799514E-2</v>
      </c>
      <c r="H902" t="s">
        <v>276</v>
      </c>
      <c r="I902" t="s">
        <v>255</v>
      </c>
    </row>
    <row r="903" spans="1:9" hidden="1" x14ac:dyDescent="0.25">
      <c r="A903" s="1">
        <v>44946</v>
      </c>
      <c r="B903" t="s">
        <v>288</v>
      </c>
      <c r="C903" t="s">
        <v>51</v>
      </c>
      <c r="D903" t="s">
        <v>72</v>
      </c>
      <c r="E903" t="s">
        <v>159</v>
      </c>
      <c r="F903" t="s">
        <v>251</v>
      </c>
      <c r="G903" s="31">
        <v>0</v>
      </c>
      <c r="H903" t="s">
        <v>276</v>
      </c>
      <c r="I903" t="s">
        <v>255</v>
      </c>
    </row>
    <row r="904" spans="1:9" hidden="1" x14ac:dyDescent="0.25">
      <c r="A904" s="1">
        <v>44946</v>
      </c>
      <c r="B904" t="s">
        <v>288</v>
      </c>
      <c r="C904" t="s">
        <v>51</v>
      </c>
      <c r="D904" t="s">
        <v>72</v>
      </c>
      <c r="E904" t="s">
        <v>163</v>
      </c>
      <c r="F904" t="s">
        <v>251</v>
      </c>
      <c r="G904" s="31">
        <v>2.7489663077179694E-2</v>
      </c>
      <c r="H904" t="s">
        <v>276</v>
      </c>
      <c r="I904" t="s">
        <v>255</v>
      </c>
    </row>
    <row r="905" spans="1:9" hidden="1" x14ac:dyDescent="0.25">
      <c r="A905" s="1">
        <v>44946</v>
      </c>
      <c r="B905" t="s">
        <v>288</v>
      </c>
      <c r="C905" t="s">
        <v>51</v>
      </c>
      <c r="D905" t="s">
        <v>72</v>
      </c>
      <c r="E905" t="s">
        <v>161</v>
      </c>
      <c r="F905" t="s">
        <v>251</v>
      </c>
      <c r="G905" s="31">
        <v>0</v>
      </c>
      <c r="H905" t="s">
        <v>276</v>
      </c>
      <c r="I905" t="s">
        <v>255</v>
      </c>
    </row>
    <row r="906" spans="1:9" hidden="1" x14ac:dyDescent="0.25">
      <c r="A906" s="1">
        <v>44946</v>
      </c>
      <c r="B906" t="s">
        <v>288</v>
      </c>
      <c r="C906" t="s">
        <v>51</v>
      </c>
      <c r="D906" t="s">
        <v>72</v>
      </c>
      <c r="E906" t="s">
        <v>158</v>
      </c>
      <c r="F906" t="s">
        <v>251</v>
      </c>
      <c r="G906" s="31">
        <v>0</v>
      </c>
      <c r="H906" t="s">
        <v>276</v>
      </c>
      <c r="I906" t="s">
        <v>255</v>
      </c>
    </row>
    <row r="907" spans="1:9" hidden="1" x14ac:dyDescent="0.25">
      <c r="A907" s="1">
        <v>44946</v>
      </c>
      <c r="B907" t="s">
        <v>288</v>
      </c>
      <c r="C907" t="s">
        <v>51</v>
      </c>
      <c r="D907" t="s">
        <v>72</v>
      </c>
      <c r="E907" t="s">
        <v>160</v>
      </c>
      <c r="F907" t="s">
        <v>251</v>
      </c>
      <c r="G907" s="31">
        <v>0</v>
      </c>
      <c r="H907" t="s">
        <v>276</v>
      </c>
      <c r="I907" t="s">
        <v>255</v>
      </c>
    </row>
    <row r="908" spans="1:9" hidden="1" x14ac:dyDescent="0.25">
      <c r="A908" s="1">
        <v>44946</v>
      </c>
      <c r="B908" t="s">
        <v>288</v>
      </c>
      <c r="C908" t="s">
        <v>51</v>
      </c>
      <c r="D908" t="s">
        <v>72</v>
      </c>
      <c r="E908" t="s">
        <v>166</v>
      </c>
      <c r="F908" t="s">
        <v>251</v>
      </c>
      <c r="G908" s="31">
        <v>0</v>
      </c>
      <c r="H908" t="s">
        <v>276</v>
      </c>
      <c r="I908" t="s">
        <v>255</v>
      </c>
    </row>
    <row r="909" spans="1:9" hidden="1" x14ac:dyDescent="0.25">
      <c r="A909" s="1">
        <v>44946</v>
      </c>
      <c r="B909" t="s">
        <v>288</v>
      </c>
      <c r="C909" t="s">
        <v>51</v>
      </c>
      <c r="D909" t="s">
        <v>72</v>
      </c>
      <c r="E909" t="s">
        <v>164</v>
      </c>
      <c r="F909" t="s">
        <v>251</v>
      </c>
      <c r="G909" s="31">
        <v>0</v>
      </c>
      <c r="H909" t="s">
        <v>276</v>
      </c>
      <c r="I909" t="s">
        <v>255</v>
      </c>
    </row>
    <row r="910" spans="1:9" hidden="1" x14ac:dyDescent="0.25">
      <c r="A910" s="1">
        <v>44946</v>
      </c>
      <c r="B910" t="s">
        <v>288</v>
      </c>
      <c r="C910" t="s">
        <v>51</v>
      </c>
      <c r="D910" t="s">
        <v>72</v>
      </c>
      <c r="E910" t="s">
        <v>162</v>
      </c>
      <c r="F910" t="s">
        <v>251</v>
      </c>
      <c r="G910" s="31">
        <v>0</v>
      </c>
      <c r="H910" t="s">
        <v>276</v>
      </c>
      <c r="I910" t="s">
        <v>255</v>
      </c>
    </row>
    <row r="911" spans="1:9" hidden="1" x14ac:dyDescent="0.25">
      <c r="A911" s="1">
        <v>44946</v>
      </c>
      <c r="B911" t="s">
        <v>288</v>
      </c>
      <c r="C911" t="s">
        <v>51</v>
      </c>
      <c r="D911" t="s">
        <v>72</v>
      </c>
      <c r="E911" t="s">
        <v>165</v>
      </c>
      <c r="F911" t="s">
        <v>251</v>
      </c>
      <c r="G911" s="31">
        <v>0</v>
      </c>
      <c r="H911" t="s">
        <v>276</v>
      </c>
      <c r="I911" t="s">
        <v>255</v>
      </c>
    </row>
    <row r="912" spans="1:9" hidden="1" x14ac:dyDescent="0.25">
      <c r="A912" s="1">
        <v>44946</v>
      </c>
      <c r="B912" t="s">
        <v>288</v>
      </c>
      <c r="C912" t="s">
        <v>51</v>
      </c>
      <c r="D912" t="s">
        <v>72</v>
      </c>
      <c r="E912" t="s">
        <v>167</v>
      </c>
      <c r="F912" t="s">
        <v>251</v>
      </c>
      <c r="G912" s="31">
        <v>0</v>
      </c>
      <c r="H912" t="s">
        <v>276</v>
      </c>
      <c r="I912" t="s">
        <v>255</v>
      </c>
    </row>
    <row r="913" spans="1:9" hidden="1" x14ac:dyDescent="0.25">
      <c r="A913" s="1">
        <v>44946</v>
      </c>
      <c r="B913" t="s">
        <v>288</v>
      </c>
      <c r="C913" t="s">
        <v>51</v>
      </c>
      <c r="D913" t="s">
        <v>72</v>
      </c>
      <c r="E913" t="s">
        <v>1</v>
      </c>
      <c r="F913" t="s">
        <v>251</v>
      </c>
      <c r="G913" s="31">
        <v>0</v>
      </c>
      <c r="H913" t="s">
        <v>276</v>
      </c>
      <c r="I913" t="s">
        <v>255</v>
      </c>
    </row>
    <row r="914" spans="1:9" hidden="1" x14ac:dyDescent="0.25">
      <c r="A914" s="1">
        <v>44946</v>
      </c>
      <c r="B914" t="s">
        <v>289</v>
      </c>
      <c r="C914" t="s">
        <v>51</v>
      </c>
      <c r="D914" t="s">
        <v>72</v>
      </c>
      <c r="E914" t="s">
        <v>132</v>
      </c>
      <c r="F914" t="s">
        <v>251</v>
      </c>
      <c r="G914" s="31">
        <v>0</v>
      </c>
      <c r="H914" t="s">
        <v>276</v>
      </c>
      <c r="I914" t="s">
        <v>255</v>
      </c>
    </row>
    <row r="915" spans="1:9" hidden="1" x14ac:dyDescent="0.25">
      <c r="A915" s="1">
        <v>44946</v>
      </c>
      <c r="B915" t="s">
        <v>289</v>
      </c>
      <c r="C915" t="s">
        <v>51</v>
      </c>
      <c r="D915" t="s">
        <v>72</v>
      </c>
      <c r="E915" t="s">
        <v>133</v>
      </c>
      <c r="F915" t="s">
        <v>251</v>
      </c>
      <c r="G915" s="31">
        <v>9.064931281899211E-4</v>
      </c>
      <c r="H915" t="s">
        <v>276</v>
      </c>
      <c r="I915" t="s">
        <v>255</v>
      </c>
    </row>
    <row r="916" spans="1:9" hidden="1" x14ac:dyDescent="0.25">
      <c r="A916" s="1">
        <v>44946</v>
      </c>
      <c r="B916" t="s">
        <v>289</v>
      </c>
      <c r="C916" t="s">
        <v>51</v>
      </c>
      <c r="D916" t="s">
        <v>72</v>
      </c>
      <c r="E916" t="s">
        <v>134</v>
      </c>
      <c r="F916" t="s">
        <v>251</v>
      </c>
      <c r="G916" s="31">
        <v>0</v>
      </c>
      <c r="H916" t="s">
        <v>276</v>
      </c>
      <c r="I916" t="s">
        <v>255</v>
      </c>
    </row>
    <row r="917" spans="1:9" hidden="1" x14ac:dyDescent="0.25">
      <c r="A917" s="1">
        <v>44946</v>
      </c>
      <c r="B917" t="s">
        <v>289</v>
      </c>
      <c r="C917" t="s">
        <v>51</v>
      </c>
      <c r="D917" t="s">
        <v>72</v>
      </c>
      <c r="E917" t="s">
        <v>135</v>
      </c>
      <c r="F917" t="s">
        <v>251</v>
      </c>
      <c r="G917" s="31">
        <v>6.8113010647201195E-3</v>
      </c>
      <c r="H917" t="s">
        <v>276</v>
      </c>
      <c r="I917" t="s">
        <v>255</v>
      </c>
    </row>
    <row r="918" spans="1:9" hidden="1" x14ac:dyDescent="0.25">
      <c r="A918" s="1">
        <v>44946</v>
      </c>
      <c r="B918" t="s">
        <v>289</v>
      </c>
      <c r="C918" t="s">
        <v>51</v>
      </c>
      <c r="D918" t="s">
        <v>72</v>
      </c>
      <c r="E918" t="s">
        <v>137</v>
      </c>
      <c r="F918" t="s">
        <v>251</v>
      </c>
      <c r="G918" s="31">
        <v>8.7074864124048156E-3</v>
      </c>
      <c r="H918" t="s">
        <v>276</v>
      </c>
      <c r="I918" t="s">
        <v>255</v>
      </c>
    </row>
    <row r="919" spans="1:9" hidden="1" x14ac:dyDescent="0.25">
      <c r="A919" s="1">
        <v>44946</v>
      </c>
      <c r="B919" t="s">
        <v>289</v>
      </c>
      <c r="C919" t="s">
        <v>51</v>
      </c>
      <c r="D919" t="s">
        <v>72</v>
      </c>
      <c r="E919" t="s">
        <v>138</v>
      </c>
      <c r="F919" t="s">
        <v>251</v>
      </c>
      <c r="G919" s="31">
        <v>0</v>
      </c>
      <c r="H919" t="s">
        <v>276</v>
      </c>
      <c r="I919" t="s">
        <v>255</v>
      </c>
    </row>
    <row r="920" spans="1:9" hidden="1" x14ac:dyDescent="0.25">
      <c r="A920" s="1">
        <v>44946</v>
      </c>
      <c r="B920" t="s">
        <v>289</v>
      </c>
      <c r="C920" t="s">
        <v>51</v>
      </c>
      <c r="D920" t="s">
        <v>72</v>
      </c>
      <c r="E920" t="s">
        <v>139</v>
      </c>
      <c r="F920" t="s">
        <v>251</v>
      </c>
      <c r="G920" s="31">
        <v>8.4317223454246776E-2</v>
      </c>
      <c r="H920" t="s">
        <v>276</v>
      </c>
      <c r="I920" t="s">
        <v>255</v>
      </c>
    </row>
    <row r="921" spans="1:9" hidden="1" x14ac:dyDescent="0.25">
      <c r="A921" s="1">
        <v>44946</v>
      </c>
      <c r="B921" t="s">
        <v>289</v>
      </c>
      <c r="C921" t="s">
        <v>51</v>
      </c>
      <c r="D921" t="s">
        <v>72</v>
      </c>
      <c r="E921" t="s">
        <v>140</v>
      </c>
      <c r="F921" t="s">
        <v>251</v>
      </c>
      <c r="G921" s="31">
        <v>0</v>
      </c>
      <c r="H921" t="s">
        <v>276</v>
      </c>
      <c r="I921" t="s">
        <v>255</v>
      </c>
    </row>
    <row r="922" spans="1:9" hidden="1" x14ac:dyDescent="0.25">
      <c r="A922" s="1">
        <v>44946</v>
      </c>
      <c r="B922" t="s">
        <v>289</v>
      </c>
      <c r="C922" t="s">
        <v>51</v>
      </c>
      <c r="D922" t="s">
        <v>72</v>
      </c>
      <c r="E922" t="s">
        <v>141</v>
      </c>
      <c r="F922" t="s">
        <v>251</v>
      </c>
      <c r="G922" s="31">
        <v>0</v>
      </c>
      <c r="H922" t="s">
        <v>276</v>
      </c>
      <c r="I922" t="s">
        <v>255</v>
      </c>
    </row>
    <row r="923" spans="1:9" hidden="1" x14ac:dyDescent="0.25">
      <c r="A923" s="1">
        <v>44946</v>
      </c>
      <c r="B923" t="s">
        <v>289</v>
      </c>
      <c r="C923" t="s">
        <v>51</v>
      </c>
      <c r="D923" t="s">
        <v>72</v>
      </c>
      <c r="E923" t="s">
        <v>142</v>
      </c>
      <c r="F923" t="s">
        <v>251</v>
      </c>
      <c r="G923" s="31">
        <v>0</v>
      </c>
      <c r="H923" t="s">
        <v>276</v>
      </c>
      <c r="I923" t="s">
        <v>255</v>
      </c>
    </row>
    <row r="924" spans="1:9" hidden="1" x14ac:dyDescent="0.25">
      <c r="A924" s="1">
        <v>44946</v>
      </c>
      <c r="B924" t="s">
        <v>289</v>
      </c>
      <c r="C924" t="s">
        <v>51</v>
      </c>
      <c r="D924" t="s">
        <v>72</v>
      </c>
      <c r="E924" t="s">
        <v>143</v>
      </c>
      <c r="F924" t="s">
        <v>251</v>
      </c>
      <c r="G924" s="31">
        <v>1.3328809195721316</v>
      </c>
      <c r="H924" t="s">
        <v>276</v>
      </c>
      <c r="I924" t="s">
        <v>255</v>
      </c>
    </row>
    <row r="925" spans="1:9" hidden="1" x14ac:dyDescent="0.25">
      <c r="A925" s="1">
        <v>44946</v>
      </c>
      <c r="B925" t="s">
        <v>289</v>
      </c>
      <c r="C925" t="s">
        <v>51</v>
      </c>
      <c r="D925" t="s">
        <v>72</v>
      </c>
      <c r="E925" t="s">
        <v>144</v>
      </c>
      <c r="F925" t="s">
        <v>251</v>
      </c>
      <c r="G925" s="31">
        <v>0.12034247194040297</v>
      </c>
      <c r="H925" t="s">
        <v>276</v>
      </c>
      <c r="I925" t="s">
        <v>255</v>
      </c>
    </row>
    <row r="926" spans="1:9" hidden="1" x14ac:dyDescent="0.25">
      <c r="A926" s="1">
        <v>44946</v>
      </c>
      <c r="B926" t="s">
        <v>289</v>
      </c>
      <c r="C926" t="s">
        <v>51</v>
      </c>
      <c r="D926" t="s">
        <v>72</v>
      </c>
      <c r="E926" t="s">
        <v>145</v>
      </c>
      <c r="F926" t="s">
        <v>251</v>
      </c>
      <c r="G926" s="31">
        <v>1.7821898097551508E-2</v>
      </c>
      <c r="H926" t="s">
        <v>276</v>
      </c>
      <c r="I926" t="s">
        <v>255</v>
      </c>
    </row>
    <row r="927" spans="1:9" hidden="1" x14ac:dyDescent="0.25">
      <c r="A927" s="1">
        <v>44946</v>
      </c>
      <c r="B927" t="s">
        <v>289</v>
      </c>
      <c r="C927" t="s">
        <v>51</v>
      </c>
      <c r="D927" t="s">
        <v>72</v>
      </c>
      <c r="E927" t="s">
        <v>146</v>
      </c>
      <c r="F927" t="s">
        <v>251</v>
      </c>
      <c r="G927" s="31">
        <v>1.4501656484987982E-2</v>
      </c>
      <c r="H927" t="s">
        <v>276</v>
      </c>
      <c r="I927" t="s">
        <v>255</v>
      </c>
    </row>
    <row r="928" spans="1:9" hidden="1" x14ac:dyDescent="0.25">
      <c r="A928" s="1">
        <v>44946</v>
      </c>
      <c r="B928" t="s">
        <v>289</v>
      </c>
      <c r="C928" t="s">
        <v>51</v>
      </c>
      <c r="D928" t="s">
        <v>72</v>
      </c>
      <c r="E928" t="s">
        <v>147</v>
      </c>
      <c r="F928" t="s">
        <v>251</v>
      </c>
      <c r="G928" s="31">
        <v>0.56652906153395488</v>
      </c>
      <c r="H928" t="s">
        <v>276</v>
      </c>
      <c r="I928" t="s">
        <v>255</v>
      </c>
    </row>
    <row r="929" spans="1:9" hidden="1" x14ac:dyDescent="0.25">
      <c r="A929" s="1">
        <v>44946</v>
      </c>
      <c r="B929" t="s">
        <v>289</v>
      </c>
      <c r="C929" t="s">
        <v>51</v>
      </c>
      <c r="D929" t="s">
        <v>72</v>
      </c>
      <c r="E929" t="s">
        <v>148</v>
      </c>
      <c r="F929" t="s">
        <v>251</v>
      </c>
      <c r="G929" s="31">
        <v>10.43246589744723</v>
      </c>
      <c r="H929" t="s">
        <v>276</v>
      </c>
      <c r="I929" t="s">
        <v>255</v>
      </c>
    </row>
    <row r="930" spans="1:9" hidden="1" x14ac:dyDescent="0.25">
      <c r="A930" s="1">
        <v>44946</v>
      </c>
      <c r="B930" t="s">
        <v>289</v>
      </c>
      <c r="C930" t="s">
        <v>51</v>
      </c>
      <c r="D930" t="s">
        <v>72</v>
      </c>
      <c r="E930" t="s">
        <v>148</v>
      </c>
      <c r="F930" t="s">
        <v>252</v>
      </c>
      <c r="G930" s="31">
        <v>10.43246589744723</v>
      </c>
      <c r="H930" t="s">
        <v>276</v>
      </c>
      <c r="I930" t="s">
        <v>255</v>
      </c>
    </row>
    <row r="931" spans="1:9" hidden="1" x14ac:dyDescent="0.25">
      <c r="A931" s="1">
        <v>44946</v>
      </c>
      <c r="B931" t="s">
        <v>289</v>
      </c>
      <c r="C931" t="s">
        <v>51</v>
      </c>
      <c r="D931" t="s">
        <v>72</v>
      </c>
      <c r="E931" t="s">
        <v>149</v>
      </c>
      <c r="F931" t="s">
        <v>251</v>
      </c>
      <c r="G931" s="31">
        <v>2.3533831316553853</v>
      </c>
      <c r="H931" t="s">
        <v>276</v>
      </c>
      <c r="I931" t="s">
        <v>255</v>
      </c>
    </row>
    <row r="932" spans="1:9" hidden="1" x14ac:dyDescent="0.25">
      <c r="A932" s="1">
        <v>44946</v>
      </c>
      <c r="B932" t="s">
        <v>289</v>
      </c>
      <c r="C932" t="s">
        <v>51</v>
      </c>
      <c r="D932" t="s">
        <v>72</v>
      </c>
      <c r="E932" t="s">
        <v>150</v>
      </c>
      <c r="F932" t="s">
        <v>251</v>
      </c>
      <c r="G932" s="31">
        <v>4.9350702660742805</v>
      </c>
      <c r="H932" t="s">
        <v>276</v>
      </c>
      <c r="I932" t="s">
        <v>255</v>
      </c>
    </row>
    <row r="933" spans="1:9" hidden="1" x14ac:dyDescent="0.25">
      <c r="A933" s="1">
        <v>44946</v>
      </c>
      <c r="B933" t="s">
        <v>289</v>
      </c>
      <c r="C933" t="s">
        <v>51</v>
      </c>
      <c r="D933" t="s">
        <v>72</v>
      </c>
      <c r="E933" t="s">
        <v>150</v>
      </c>
      <c r="F933" t="s">
        <v>252</v>
      </c>
      <c r="G933" s="31">
        <v>4.9350702660742805</v>
      </c>
      <c r="H933" t="s">
        <v>276</v>
      </c>
      <c r="I933" t="s">
        <v>255</v>
      </c>
    </row>
    <row r="934" spans="1:9" hidden="1" x14ac:dyDescent="0.25">
      <c r="A934" s="1">
        <v>44946</v>
      </c>
      <c r="B934" t="s">
        <v>289</v>
      </c>
      <c r="C934" t="s">
        <v>51</v>
      </c>
      <c r="D934" t="s">
        <v>72</v>
      </c>
      <c r="E934" t="s">
        <v>151</v>
      </c>
      <c r="F934" t="s">
        <v>251</v>
      </c>
      <c r="G934" s="31">
        <v>0.9971402724019609</v>
      </c>
      <c r="H934" t="s">
        <v>276</v>
      </c>
      <c r="I934" t="s">
        <v>255</v>
      </c>
    </row>
    <row r="935" spans="1:9" hidden="1" x14ac:dyDescent="0.25">
      <c r="A935" s="1">
        <v>44946</v>
      </c>
      <c r="B935" t="s">
        <v>289</v>
      </c>
      <c r="C935" t="s">
        <v>51</v>
      </c>
      <c r="D935" t="s">
        <v>72</v>
      </c>
      <c r="E935" t="s">
        <v>155</v>
      </c>
      <c r="F935" t="s">
        <v>251</v>
      </c>
      <c r="G935" s="31">
        <v>0</v>
      </c>
      <c r="H935" t="s">
        <v>276</v>
      </c>
      <c r="I935" t="s">
        <v>255</v>
      </c>
    </row>
    <row r="936" spans="1:9" hidden="1" x14ac:dyDescent="0.25">
      <c r="A936" s="1">
        <v>44946</v>
      </c>
      <c r="B936" t="s">
        <v>289</v>
      </c>
      <c r="C936" t="s">
        <v>51</v>
      </c>
      <c r="D936" t="s">
        <v>72</v>
      </c>
      <c r="E936" t="s">
        <v>153</v>
      </c>
      <c r="F936" t="s">
        <v>251</v>
      </c>
      <c r="G936" s="31">
        <v>4.4343284785916023E-2</v>
      </c>
      <c r="H936" t="s">
        <v>276</v>
      </c>
      <c r="I936" t="s">
        <v>255</v>
      </c>
    </row>
    <row r="937" spans="1:9" hidden="1" x14ac:dyDescent="0.25">
      <c r="A937" s="1">
        <v>44946</v>
      </c>
      <c r="B937" t="s">
        <v>289</v>
      </c>
      <c r="C937" t="s">
        <v>51</v>
      </c>
      <c r="D937" t="s">
        <v>72</v>
      </c>
      <c r="E937" t="s">
        <v>152</v>
      </c>
      <c r="F937" t="s">
        <v>251</v>
      </c>
      <c r="G937" s="31">
        <v>1.4520282802579188E-2</v>
      </c>
      <c r="H937" t="s">
        <v>276</v>
      </c>
      <c r="I937" t="s">
        <v>255</v>
      </c>
    </row>
    <row r="938" spans="1:9" hidden="1" x14ac:dyDescent="0.25">
      <c r="A938" s="1">
        <v>44946</v>
      </c>
      <c r="B938" t="s">
        <v>289</v>
      </c>
      <c r="C938" t="s">
        <v>51</v>
      </c>
      <c r="D938" t="s">
        <v>72</v>
      </c>
      <c r="E938" t="s">
        <v>154</v>
      </c>
      <c r="F938" t="s">
        <v>251</v>
      </c>
      <c r="G938" s="31">
        <v>3.9009554184173977E-2</v>
      </c>
      <c r="H938" t="s">
        <v>276</v>
      </c>
      <c r="I938" t="s">
        <v>255</v>
      </c>
    </row>
    <row r="939" spans="1:9" hidden="1" x14ac:dyDescent="0.25">
      <c r="A939" s="1">
        <v>44946</v>
      </c>
      <c r="B939" t="s">
        <v>289</v>
      </c>
      <c r="C939" t="s">
        <v>51</v>
      </c>
      <c r="D939" t="s">
        <v>72</v>
      </c>
      <c r="E939" t="s">
        <v>157</v>
      </c>
      <c r="F939" t="s">
        <v>251</v>
      </c>
      <c r="G939" s="31">
        <v>3.3093999371521056E-2</v>
      </c>
      <c r="H939" t="s">
        <v>276</v>
      </c>
      <c r="I939" t="s">
        <v>255</v>
      </c>
    </row>
    <row r="940" spans="1:9" hidden="1" x14ac:dyDescent="0.25">
      <c r="A940" s="1">
        <v>44946</v>
      </c>
      <c r="B940" t="s">
        <v>289</v>
      </c>
      <c r="C940" t="s">
        <v>51</v>
      </c>
      <c r="D940" t="s">
        <v>72</v>
      </c>
      <c r="E940" t="s">
        <v>156</v>
      </c>
      <c r="F940" t="s">
        <v>251</v>
      </c>
      <c r="G940" s="31">
        <v>0</v>
      </c>
      <c r="H940" t="s">
        <v>276</v>
      </c>
      <c r="I940" t="s">
        <v>255</v>
      </c>
    </row>
    <row r="941" spans="1:9" hidden="1" x14ac:dyDescent="0.25">
      <c r="A941" s="1">
        <v>44946</v>
      </c>
      <c r="B941" t="s">
        <v>289</v>
      </c>
      <c r="C941" t="s">
        <v>51</v>
      </c>
      <c r="D941" t="s">
        <v>72</v>
      </c>
      <c r="E941" t="s">
        <v>159</v>
      </c>
      <c r="F941" t="s">
        <v>251</v>
      </c>
      <c r="G941" s="31">
        <v>0</v>
      </c>
      <c r="H941" t="s">
        <v>276</v>
      </c>
      <c r="I941" t="s">
        <v>255</v>
      </c>
    </row>
    <row r="942" spans="1:9" hidden="1" x14ac:dyDescent="0.25">
      <c r="A942" s="1">
        <v>44946</v>
      </c>
      <c r="B942" t="s">
        <v>289</v>
      </c>
      <c r="C942" t="s">
        <v>51</v>
      </c>
      <c r="D942" t="s">
        <v>72</v>
      </c>
      <c r="E942" t="s">
        <v>163</v>
      </c>
      <c r="F942" t="s">
        <v>251</v>
      </c>
      <c r="G942" s="31">
        <v>2.558625762663776E-2</v>
      </c>
      <c r="H942" t="s">
        <v>276</v>
      </c>
      <c r="I942" t="s">
        <v>255</v>
      </c>
    </row>
    <row r="943" spans="1:9" hidden="1" x14ac:dyDescent="0.25">
      <c r="A943" s="1">
        <v>44946</v>
      </c>
      <c r="B943" t="s">
        <v>289</v>
      </c>
      <c r="C943" t="s">
        <v>51</v>
      </c>
      <c r="D943" t="s">
        <v>72</v>
      </c>
      <c r="E943" t="s">
        <v>161</v>
      </c>
      <c r="F943" t="s">
        <v>251</v>
      </c>
      <c r="G943" s="31">
        <v>0</v>
      </c>
      <c r="H943" t="s">
        <v>276</v>
      </c>
      <c r="I943" t="s">
        <v>255</v>
      </c>
    </row>
    <row r="944" spans="1:9" hidden="1" x14ac:dyDescent="0.25">
      <c r="A944" s="1">
        <v>44946</v>
      </c>
      <c r="B944" t="s">
        <v>289</v>
      </c>
      <c r="C944" t="s">
        <v>51</v>
      </c>
      <c r="D944" t="s">
        <v>72</v>
      </c>
      <c r="E944" t="s">
        <v>158</v>
      </c>
      <c r="F944" t="s">
        <v>251</v>
      </c>
      <c r="G944" s="31">
        <v>0</v>
      </c>
      <c r="H944" t="s">
        <v>276</v>
      </c>
      <c r="I944" t="s">
        <v>255</v>
      </c>
    </row>
    <row r="945" spans="1:9" hidden="1" x14ac:dyDescent="0.25">
      <c r="A945" s="1">
        <v>44946</v>
      </c>
      <c r="B945" t="s">
        <v>289</v>
      </c>
      <c r="C945" t="s">
        <v>51</v>
      </c>
      <c r="D945" t="s">
        <v>72</v>
      </c>
      <c r="E945" t="s">
        <v>160</v>
      </c>
      <c r="F945" t="s">
        <v>251</v>
      </c>
      <c r="G945" s="31">
        <v>0</v>
      </c>
      <c r="H945" t="s">
        <v>276</v>
      </c>
      <c r="I945" t="s">
        <v>255</v>
      </c>
    </row>
    <row r="946" spans="1:9" hidden="1" x14ac:dyDescent="0.25">
      <c r="A946" s="1">
        <v>44946</v>
      </c>
      <c r="B946" t="s">
        <v>289</v>
      </c>
      <c r="C946" t="s">
        <v>51</v>
      </c>
      <c r="D946" t="s">
        <v>72</v>
      </c>
      <c r="E946" t="s">
        <v>166</v>
      </c>
      <c r="F946" t="s">
        <v>251</v>
      </c>
      <c r="G946" s="31">
        <v>0</v>
      </c>
      <c r="H946" t="s">
        <v>276</v>
      </c>
      <c r="I946" t="s">
        <v>255</v>
      </c>
    </row>
    <row r="947" spans="1:9" hidden="1" x14ac:dyDescent="0.25">
      <c r="A947" s="1">
        <v>44946</v>
      </c>
      <c r="B947" t="s">
        <v>289</v>
      </c>
      <c r="C947" t="s">
        <v>51</v>
      </c>
      <c r="D947" t="s">
        <v>72</v>
      </c>
      <c r="E947" t="s">
        <v>164</v>
      </c>
      <c r="F947" t="s">
        <v>251</v>
      </c>
      <c r="G947" s="31">
        <v>0</v>
      </c>
      <c r="H947" t="s">
        <v>276</v>
      </c>
      <c r="I947" t="s">
        <v>255</v>
      </c>
    </row>
    <row r="948" spans="1:9" hidden="1" x14ac:dyDescent="0.25">
      <c r="A948" s="1">
        <v>44946</v>
      </c>
      <c r="B948" t="s">
        <v>289</v>
      </c>
      <c r="C948" t="s">
        <v>51</v>
      </c>
      <c r="D948" t="s">
        <v>72</v>
      </c>
      <c r="E948" t="s">
        <v>162</v>
      </c>
      <c r="F948" t="s">
        <v>251</v>
      </c>
      <c r="G948" s="31">
        <v>0</v>
      </c>
      <c r="H948" t="s">
        <v>276</v>
      </c>
      <c r="I948" t="s">
        <v>255</v>
      </c>
    </row>
    <row r="949" spans="1:9" hidden="1" x14ac:dyDescent="0.25">
      <c r="A949" s="1">
        <v>44946</v>
      </c>
      <c r="B949" t="s">
        <v>289</v>
      </c>
      <c r="C949" t="s">
        <v>51</v>
      </c>
      <c r="D949" t="s">
        <v>72</v>
      </c>
      <c r="E949" t="s">
        <v>165</v>
      </c>
      <c r="F949" t="s">
        <v>251</v>
      </c>
      <c r="G949" s="31">
        <v>0</v>
      </c>
      <c r="H949" t="s">
        <v>276</v>
      </c>
      <c r="I949" t="s">
        <v>255</v>
      </c>
    </row>
    <row r="950" spans="1:9" hidden="1" x14ac:dyDescent="0.25">
      <c r="A950" s="1">
        <v>44946</v>
      </c>
      <c r="B950" t="s">
        <v>289</v>
      </c>
      <c r="C950" t="s">
        <v>51</v>
      </c>
      <c r="D950" t="s">
        <v>72</v>
      </c>
      <c r="E950" t="s">
        <v>167</v>
      </c>
      <c r="F950" t="s">
        <v>251</v>
      </c>
      <c r="G950" s="31">
        <v>0</v>
      </c>
      <c r="H950" t="s">
        <v>276</v>
      </c>
      <c r="I950" t="s">
        <v>255</v>
      </c>
    </row>
    <row r="951" spans="1:9" hidden="1" x14ac:dyDescent="0.25">
      <c r="A951" s="1">
        <v>44946</v>
      </c>
      <c r="B951" t="s">
        <v>289</v>
      </c>
      <c r="C951" t="s">
        <v>51</v>
      </c>
      <c r="D951" t="s">
        <v>72</v>
      </c>
      <c r="E951" t="s">
        <v>1</v>
      </c>
      <c r="F951" t="s">
        <v>251</v>
      </c>
      <c r="G951" s="31">
        <v>0</v>
      </c>
      <c r="H951" t="s">
        <v>276</v>
      </c>
      <c r="I951" t="s">
        <v>255</v>
      </c>
    </row>
    <row r="952" spans="1:9" hidden="1" x14ac:dyDescent="0.25">
      <c r="A952" s="1">
        <v>44946</v>
      </c>
      <c r="B952" t="s">
        <v>286</v>
      </c>
      <c r="C952" t="s">
        <v>51</v>
      </c>
      <c r="D952" t="s">
        <v>78</v>
      </c>
      <c r="E952" t="s">
        <v>132</v>
      </c>
      <c r="F952" t="s">
        <v>251</v>
      </c>
      <c r="G952" s="31">
        <v>0</v>
      </c>
      <c r="H952" t="s">
        <v>276</v>
      </c>
      <c r="I952" t="s">
        <v>255</v>
      </c>
    </row>
    <row r="953" spans="1:9" hidden="1" x14ac:dyDescent="0.25">
      <c r="A953" s="1">
        <v>44946</v>
      </c>
      <c r="B953" t="s">
        <v>286</v>
      </c>
      <c r="C953" t="s">
        <v>51</v>
      </c>
      <c r="D953" t="s">
        <v>78</v>
      </c>
      <c r="E953" t="s">
        <v>133</v>
      </c>
      <c r="F953" t="s">
        <v>251</v>
      </c>
      <c r="G953" s="31">
        <v>8.7696462097242456E-4</v>
      </c>
      <c r="H953" t="s">
        <v>276</v>
      </c>
      <c r="I953" t="s">
        <v>255</v>
      </c>
    </row>
    <row r="954" spans="1:9" hidden="1" x14ac:dyDescent="0.25">
      <c r="A954" s="1">
        <v>44946</v>
      </c>
      <c r="B954" t="s">
        <v>286</v>
      </c>
      <c r="C954" t="s">
        <v>51</v>
      </c>
      <c r="D954" t="s">
        <v>78</v>
      </c>
      <c r="E954" t="s">
        <v>134</v>
      </c>
      <c r="F954" t="s">
        <v>251</v>
      </c>
      <c r="G954" s="31">
        <v>0</v>
      </c>
      <c r="H954" t="s">
        <v>276</v>
      </c>
      <c r="I954" t="s">
        <v>255</v>
      </c>
    </row>
    <row r="955" spans="1:9" hidden="1" x14ac:dyDescent="0.25">
      <c r="A955" s="1">
        <v>44946</v>
      </c>
      <c r="B955" t="s">
        <v>286</v>
      </c>
      <c r="C955" t="s">
        <v>51</v>
      </c>
      <c r="D955" t="s">
        <v>78</v>
      </c>
      <c r="E955" t="s">
        <v>135</v>
      </c>
      <c r="F955" t="s">
        <v>251</v>
      </c>
      <c r="G955" s="31">
        <v>0</v>
      </c>
      <c r="H955" t="s">
        <v>276</v>
      </c>
      <c r="I955" t="s">
        <v>255</v>
      </c>
    </row>
    <row r="956" spans="1:9" hidden="1" x14ac:dyDescent="0.25">
      <c r="A956" s="1">
        <v>44946</v>
      </c>
      <c r="B956" t="s">
        <v>286</v>
      </c>
      <c r="C956" t="s">
        <v>51</v>
      </c>
      <c r="D956" t="s">
        <v>78</v>
      </c>
      <c r="E956" t="s">
        <v>137</v>
      </c>
      <c r="F956" t="s">
        <v>251</v>
      </c>
      <c r="G956" s="31">
        <v>0</v>
      </c>
      <c r="H956" t="s">
        <v>276</v>
      </c>
      <c r="I956" t="s">
        <v>255</v>
      </c>
    </row>
    <row r="957" spans="1:9" hidden="1" x14ac:dyDescent="0.25">
      <c r="A957" s="1">
        <v>44946</v>
      </c>
      <c r="B957" t="s">
        <v>286</v>
      </c>
      <c r="C957" t="s">
        <v>51</v>
      </c>
      <c r="D957" t="s">
        <v>78</v>
      </c>
      <c r="E957" t="s">
        <v>138</v>
      </c>
      <c r="F957" t="s">
        <v>251</v>
      </c>
      <c r="G957" s="31">
        <v>0</v>
      </c>
      <c r="H957" t="s">
        <v>276</v>
      </c>
      <c r="I957" t="s">
        <v>255</v>
      </c>
    </row>
    <row r="958" spans="1:9" hidden="1" x14ac:dyDescent="0.25">
      <c r="A958" s="1">
        <v>44946</v>
      </c>
      <c r="B958" t="s">
        <v>286</v>
      </c>
      <c r="C958" t="s">
        <v>51</v>
      </c>
      <c r="D958" t="s">
        <v>78</v>
      </c>
      <c r="E958" t="s">
        <v>139</v>
      </c>
      <c r="F958" t="s">
        <v>251</v>
      </c>
      <c r="G958" s="31">
        <v>6.2113653129593398E-3</v>
      </c>
      <c r="H958" t="s">
        <v>276</v>
      </c>
      <c r="I958" t="s">
        <v>255</v>
      </c>
    </row>
    <row r="959" spans="1:9" hidden="1" x14ac:dyDescent="0.25">
      <c r="A959" s="1">
        <v>44946</v>
      </c>
      <c r="B959" t="s">
        <v>286</v>
      </c>
      <c r="C959" t="s">
        <v>51</v>
      </c>
      <c r="D959" t="s">
        <v>78</v>
      </c>
      <c r="E959" t="s">
        <v>140</v>
      </c>
      <c r="F959" t="s">
        <v>251</v>
      </c>
      <c r="G959" s="31">
        <v>0</v>
      </c>
      <c r="H959" t="s">
        <v>276</v>
      </c>
      <c r="I959" t="s">
        <v>255</v>
      </c>
    </row>
    <row r="960" spans="1:9" hidden="1" x14ac:dyDescent="0.25">
      <c r="A960" s="1">
        <v>44946</v>
      </c>
      <c r="B960" t="s">
        <v>286</v>
      </c>
      <c r="C960" t="s">
        <v>51</v>
      </c>
      <c r="D960" t="s">
        <v>78</v>
      </c>
      <c r="E960" t="s">
        <v>141</v>
      </c>
      <c r="F960" t="s">
        <v>251</v>
      </c>
      <c r="G960" s="31">
        <v>0</v>
      </c>
      <c r="H960" t="s">
        <v>276</v>
      </c>
      <c r="I960" t="s">
        <v>255</v>
      </c>
    </row>
    <row r="961" spans="1:9" hidden="1" x14ac:dyDescent="0.25">
      <c r="A961" s="1">
        <v>44946</v>
      </c>
      <c r="B961" t="s">
        <v>286</v>
      </c>
      <c r="C961" t="s">
        <v>51</v>
      </c>
      <c r="D961" t="s">
        <v>78</v>
      </c>
      <c r="E961" t="s">
        <v>142</v>
      </c>
      <c r="F961" t="s">
        <v>251</v>
      </c>
      <c r="G961" s="31">
        <v>0</v>
      </c>
      <c r="H961" t="s">
        <v>276</v>
      </c>
      <c r="I961" t="s">
        <v>255</v>
      </c>
    </row>
    <row r="962" spans="1:9" hidden="1" x14ac:dyDescent="0.25">
      <c r="A962" s="1">
        <v>44946</v>
      </c>
      <c r="B962" t="s">
        <v>286</v>
      </c>
      <c r="C962" t="s">
        <v>51</v>
      </c>
      <c r="D962" t="s">
        <v>78</v>
      </c>
      <c r="E962" t="s">
        <v>143</v>
      </c>
      <c r="F962" t="s">
        <v>251</v>
      </c>
      <c r="G962" s="31">
        <v>1.47247843906262</v>
      </c>
      <c r="H962" t="s">
        <v>276</v>
      </c>
      <c r="I962" t="s">
        <v>255</v>
      </c>
    </row>
    <row r="963" spans="1:9" hidden="1" x14ac:dyDescent="0.25">
      <c r="A963" s="1">
        <v>44946</v>
      </c>
      <c r="B963" t="s">
        <v>286</v>
      </c>
      <c r="C963" t="s">
        <v>51</v>
      </c>
      <c r="D963" t="s">
        <v>78</v>
      </c>
      <c r="E963" t="s">
        <v>144</v>
      </c>
      <c r="F963" t="s">
        <v>251</v>
      </c>
      <c r="G963" s="31">
        <v>1.1841806282829548E-2</v>
      </c>
      <c r="H963" t="s">
        <v>276</v>
      </c>
      <c r="I963" t="s">
        <v>255</v>
      </c>
    </row>
    <row r="964" spans="1:9" hidden="1" x14ac:dyDescent="0.25">
      <c r="A964" s="1">
        <v>44946</v>
      </c>
      <c r="B964" t="s">
        <v>286</v>
      </c>
      <c r="C964" t="s">
        <v>51</v>
      </c>
      <c r="D964" t="s">
        <v>78</v>
      </c>
      <c r="E964" t="s">
        <v>145</v>
      </c>
      <c r="F964" t="s">
        <v>251</v>
      </c>
      <c r="G964" s="31">
        <v>1.0831954156482202E-2</v>
      </c>
      <c r="H964" t="s">
        <v>276</v>
      </c>
      <c r="I964" t="s">
        <v>255</v>
      </c>
    </row>
    <row r="965" spans="1:9" hidden="1" x14ac:dyDescent="0.25">
      <c r="A965" s="1">
        <v>44946</v>
      </c>
      <c r="B965" t="s">
        <v>286</v>
      </c>
      <c r="C965" t="s">
        <v>51</v>
      </c>
      <c r="D965" t="s">
        <v>78</v>
      </c>
      <c r="E965" t="s">
        <v>146</v>
      </c>
      <c r="F965" t="s">
        <v>251</v>
      </c>
      <c r="G965" s="31">
        <v>0</v>
      </c>
      <c r="H965" t="s">
        <v>276</v>
      </c>
      <c r="I965" t="s">
        <v>255</v>
      </c>
    </row>
    <row r="966" spans="1:9" hidden="1" x14ac:dyDescent="0.25">
      <c r="A966" s="1">
        <v>44946</v>
      </c>
      <c r="B966" t="s">
        <v>286</v>
      </c>
      <c r="C966" t="s">
        <v>51</v>
      </c>
      <c r="D966" t="s">
        <v>78</v>
      </c>
      <c r="E966" t="s">
        <v>147</v>
      </c>
      <c r="F966" t="s">
        <v>251</v>
      </c>
      <c r="G966" s="31">
        <v>1.3623288456604903</v>
      </c>
      <c r="H966" t="s">
        <v>276</v>
      </c>
      <c r="I966" t="s">
        <v>255</v>
      </c>
    </row>
    <row r="967" spans="1:9" hidden="1" x14ac:dyDescent="0.25">
      <c r="A967" s="1">
        <v>44946</v>
      </c>
      <c r="B967" t="s">
        <v>286</v>
      </c>
      <c r="C967" t="s">
        <v>51</v>
      </c>
      <c r="D967" t="s">
        <v>78</v>
      </c>
      <c r="E967" t="s">
        <v>148</v>
      </c>
      <c r="F967" t="s">
        <v>251</v>
      </c>
      <c r="G967" s="31">
        <v>4.7555042814372195</v>
      </c>
      <c r="H967" t="s">
        <v>276</v>
      </c>
      <c r="I967" t="s">
        <v>255</v>
      </c>
    </row>
    <row r="968" spans="1:9" hidden="1" x14ac:dyDescent="0.25">
      <c r="A968" s="1">
        <v>44946</v>
      </c>
      <c r="B968" t="s">
        <v>286</v>
      </c>
      <c r="C968" t="s">
        <v>51</v>
      </c>
      <c r="D968" t="s">
        <v>78</v>
      </c>
      <c r="E968" t="s">
        <v>148</v>
      </c>
      <c r="F968" t="s">
        <v>252</v>
      </c>
      <c r="G968" s="31">
        <v>4.7555042814372195</v>
      </c>
      <c r="H968" t="s">
        <v>276</v>
      </c>
      <c r="I968" t="s">
        <v>255</v>
      </c>
    </row>
    <row r="969" spans="1:9" hidden="1" x14ac:dyDescent="0.25">
      <c r="A969" s="1">
        <v>44946</v>
      </c>
      <c r="B969" t="s">
        <v>286</v>
      </c>
      <c r="C969" t="s">
        <v>51</v>
      </c>
      <c r="D969" t="s">
        <v>78</v>
      </c>
      <c r="E969" t="s">
        <v>149</v>
      </c>
      <c r="F969" t="s">
        <v>251</v>
      </c>
      <c r="G969" s="31">
        <v>2.3045158590381343</v>
      </c>
      <c r="H969" t="s">
        <v>276</v>
      </c>
      <c r="I969" t="s">
        <v>255</v>
      </c>
    </row>
    <row r="970" spans="1:9" hidden="1" x14ac:dyDescent="0.25">
      <c r="A970" s="1">
        <v>44946</v>
      </c>
      <c r="B970" t="s">
        <v>286</v>
      </c>
      <c r="C970" t="s">
        <v>51</v>
      </c>
      <c r="D970" t="s">
        <v>78</v>
      </c>
      <c r="E970" t="s">
        <v>150</v>
      </c>
      <c r="F970" t="s">
        <v>251</v>
      </c>
      <c r="G970" s="31">
        <v>0</v>
      </c>
      <c r="H970" t="s">
        <v>276</v>
      </c>
      <c r="I970" t="s">
        <v>255</v>
      </c>
    </row>
    <row r="971" spans="1:9" hidden="1" x14ac:dyDescent="0.25">
      <c r="A971" s="1">
        <v>44946</v>
      </c>
      <c r="B971" t="s">
        <v>286</v>
      </c>
      <c r="C971" t="s">
        <v>51</v>
      </c>
      <c r="D971" t="s">
        <v>78</v>
      </c>
      <c r="E971" t="s">
        <v>150</v>
      </c>
      <c r="F971" t="s">
        <v>252</v>
      </c>
      <c r="G971" s="31">
        <v>0</v>
      </c>
      <c r="H971" t="s">
        <v>276</v>
      </c>
      <c r="I971" t="s">
        <v>255</v>
      </c>
    </row>
    <row r="972" spans="1:9" hidden="1" x14ac:dyDescent="0.25">
      <c r="A972" s="1">
        <v>44946</v>
      </c>
      <c r="B972" t="s">
        <v>286</v>
      </c>
      <c r="C972" t="s">
        <v>51</v>
      </c>
      <c r="D972" t="s">
        <v>78</v>
      </c>
      <c r="E972" t="s">
        <v>151</v>
      </c>
      <c r="F972" t="s">
        <v>251</v>
      </c>
      <c r="G972" s="31">
        <v>1.9505251959852057</v>
      </c>
      <c r="H972" t="s">
        <v>276</v>
      </c>
      <c r="I972" t="s">
        <v>255</v>
      </c>
    </row>
    <row r="973" spans="1:9" hidden="1" x14ac:dyDescent="0.25">
      <c r="A973" s="1">
        <v>44946</v>
      </c>
      <c r="B973" t="s">
        <v>286</v>
      </c>
      <c r="C973" t="s">
        <v>51</v>
      </c>
      <c r="D973" t="s">
        <v>78</v>
      </c>
      <c r="E973" t="s">
        <v>155</v>
      </c>
      <c r="F973" t="s">
        <v>251</v>
      </c>
      <c r="G973" s="31">
        <v>0</v>
      </c>
      <c r="H973" t="s">
        <v>276</v>
      </c>
      <c r="I973" t="s">
        <v>255</v>
      </c>
    </row>
    <row r="974" spans="1:9" hidden="1" x14ac:dyDescent="0.25">
      <c r="A974" s="1">
        <v>44946</v>
      </c>
      <c r="B974" t="s">
        <v>286</v>
      </c>
      <c r="C974" t="s">
        <v>51</v>
      </c>
      <c r="D974" t="s">
        <v>78</v>
      </c>
      <c r="E974" t="s">
        <v>153</v>
      </c>
      <c r="F974" t="s">
        <v>251</v>
      </c>
      <c r="G974" s="31">
        <v>5.0244746894439161E-2</v>
      </c>
      <c r="H974" t="s">
        <v>276</v>
      </c>
      <c r="I974" t="s">
        <v>255</v>
      </c>
    </row>
    <row r="975" spans="1:9" hidden="1" x14ac:dyDescent="0.25">
      <c r="A975" s="1">
        <v>44946</v>
      </c>
      <c r="B975" t="s">
        <v>286</v>
      </c>
      <c r="C975" t="s">
        <v>51</v>
      </c>
      <c r="D975" t="s">
        <v>78</v>
      </c>
      <c r="E975" t="s">
        <v>152</v>
      </c>
      <c r="F975" t="s">
        <v>251</v>
      </c>
      <c r="G975" s="31">
        <v>6.4932791082003075E-2</v>
      </c>
      <c r="H975" t="s">
        <v>276</v>
      </c>
      <c r="I975" t="s">
        <v>255</v>
      </c>
    </row>
    <row r="976" spans="1:9" hidden="1" x14ac:dyDescent="0.25">
      <c r="A976" s="1">
        <v>44946</v>
      </c>
      <c r="B976" t="s">
        <v>286</v>
      </c>
      <c r="C976" t="s">
        <v>51</v>
      </c>
      <c r="D976" t="s">
        <v>78</v>
      </c>
      <c r="E976" t="s">
        <v>154</v>
      </c>
      <c r="F976" t="s">
        <v>251</v>
      </c>
      <c r="G976" s="31">
        <v>8.6615041671869938E-3</v>
      </c>
      <c r="H976" t="s">
        <v>276</v>
      </c>
      <c r="I976" t="s">
        <v>255</v>
      </c>
    </row>
    <row r="977" spans="1:9" hidden="1" x14ac:dyDescent="0.25">
      <c r="A977" s="1">
        <v>44946</v>
      </c>
      <c r="B977" t="s">
        <v>286</v>
      </c>
      <c r="C977" t="s">
        <v>51</v>
      </c>
      <c r="D977" t="s">
        <v>78</v>
      </c>
      <c r="E977" t="s">
        <v>157</v>
      </c>
      <c r="F977" t="s">
        <v>251</v>
      </c>
      <c r="G977" s="31">
        <v>0</v>
      </c>
      <c r="H977" t="s">
        <v>276</v>
      </c>
      <c r="I977" t="s">
        <v>255</v>
      </c>
    </row>
    <row r="978" spans="1:9" hidden="1" x14ac:dyDescent="0.25">
      <c r="A978" s="1">
        <v>44946</v>
      </c>
      <c r="B978" t="s">
        <v>286</v>
      </c>
      <c r="C978" t="s">
        <v>51</v>
      </c>
      <c r="D978" t="s">
        <v>78</v>
      </c>
      <c r="E978" t="s">
        <v>156</v>
      </c>
      <c r="F978" t="s">
        <v>251</v>
      </c>
      <c r="G978" s="31">
        <v>0</v>
      </c>
      <c r="H978" t="s">
        <v>276</v>
      </c>
      <c r="I978" t="s">
        <v>255</v>
      </c>
    </row>
    <row r="979" spans="1:9" hidden="1" x14ac:dyDescent="0.25">
      <c r="A979" s="1">
        <v>44946</v>
      </c>
      <c r="B979" t="s">
        <v>286</v>
      </c>
      <c r="C979" t="s">
        <v>51</v>
      </c>
      <c r="D979" t="s">
        <v>78</v>
      </c>
      <c r="E979" t="s">
        <v>159</v>
      </c>
      <c r="F979" t="s">
        <v>251</v>
      </c>
      <c r="G979" s="31">
        <v>0</v>
      </c>
      <c r="H979" t="s">
        <v>276</v>
      </c>
      <c r="I979" t="s">
        <v>255</v>
      </c>
    </row>
    <row r="980" spans="1:9" hidden="1" x14ac:dyDescent="0.25">
      <c r="A980" s="1">
        <v>44946</v>
      </c>
      <c r="B980" t="s">
        <v>286</v>
      </c>
      <c r="C980" t="s">
        <v>51</v>
      </c>
      <c r="D980" t="s">
        <v>78</v>
      </c>
      <c r="E980" t="s">
        <v>163</v>
      </c>
      <c r="F980" t="s">
        <v>251</v>
      </c>
      <c r="G980" s="31">
        <v>0</v>
      </c>
      <c r="H980" t="s">
        <v>276</v>
      </c>
      <c r="I980" t="s">
        <v>255</v>
      </c>
    </row>
    <row r="981" spans="1:9" hidden="1" x14ac:dyDescent="0.25">
      <c r="A981" s="1">
        <v>44946</v>
      </c>
      <c r="B981" t="s">
        <v>286</v>
      </c>
      <c r="C981" t="s">
        <v>51</v>
      </c>
      <c r="D981" t="s">
        <v>78</v>
      </c>
      <c r="E981" t="s">
        <v>161</v>
      </c>
      <c r="F981" t="s">
        <v>251</v>
      </c>
      <c r="G981" s="31">
        <v>0</v>
      </c>
      <c r="H981" t="s">
        <v>276</v>
      </c>
      <c r="I981" t="s">
        <v>255</v>
      </c>
    </row>
    <row r="982" spans="1:9" hidden="1" x14ac:dyDescent="0.25">
      <c r="A982" s="1">
        <v>44946</v>
      </c>
      <c r="B982" t="s">
        <v>286</v>
      </c>
      <c r="C982" t="s">
        <v>51</v>
      </c>
      <c r="D982" t="s">
        <v>78</v>
      </c>
      <c r="E982" t="s">
        <v>158</v>
      </c>
      <c r="F982" t="s">
        <v>251</v>
      </c>
      <c r="G982" s="31">
        <v>1.4643102931973561E-2</v>
      </c>
      <c r="H982" t="s">
        <v>276</v>
      </c>
      <c r="I982" t="s">
        <v>255</v>
      </c>
    </row>
    <row r="983" spans="1:9" hidden="1" x14ac:dyDescent="0.25">
      <c r="A983" s="1">
        <v>44946</v>
      </c>
      <c r="B983" t="s">
        <v>286</v>
      </c>
      <c r="C983" t="s">
        <v>51</v>
      </c>
      <c r="D983" t="s">
        <v>78</v>
      </c>
      <c r="E983" t="s">
        <v>160</v>
      </c>
      <c r="F983" t="s">
        <v>251</v>
      </c>
      <c r="G983" s="31">
        <v>0</v>
      </c>
      <c r="H983" t="s">
        <v>276</v>
      </c>
      <c r="I983" t="s">
        <v>255</v>
      </c>
    </row>
    <row r="984" spans="1:9" hidden="1" x14ac:dyDescent="0.25">
      <c r="A984" s="1">
        <v>44946</v>
      </c>
      <c r="B984" t="s">
        <v>286</v>
      </c>
      <c r="C984" t="s">
        <v>51</v>
      </c>
      <c r="D984" t="s">
        <v>78</v>
      </c>
      <c r="E984" t="s">
        <v>166</v>
      </c>
      <c r="F984" t="s">
        <v>251</v>
      </c>
      <c r="G984" s="31">
        <v>0</v>
      </c>
      <c r="H984" t="s">
        <v>276</v>
      </c>
      <c r="I984" t="s">
        <v>255</v>
      </c>
    </row>
    <row r="985" spans="1:9" hidden="1" x14ac:dyDescent="0.25">
      <c r="A985" s="1">
        <v>44946</v>
      </c>
      <c r="B985" t="s">
        <v>286</v>
      </c>
      <c r="C985" t="s">
        <v>51</v>
      </c>
      <c r="D985" t="s">
        <v>78</v>
      </c>
      <c r="E985" t="s">
        <v>164</v>
      </c>
      <c r="F985" t="s">
        <v>251</v>
      </c>
      <c r="G985" s="31">
        <v>0</v>
      </c>
      <c r="H985" t="s">
        <v>276</v>
      </c>
      <c r="I985" t="s">
        <v>255</v>
      </c>
    </row>
    <row r="986" spans="1:9" hidden="1" x14ac:dyDescent="0.25">
      <c r="A986" s="1">
        <v>44946</v>
      </c>
      <c r="B986" t="s">
        <v>286</v>
      </c>
      <c r="C986" t="s">
        <v>51</v>
      </c>
      <c r="D986" t="s">
        <v>78</v>
      </c>
      <c r="E986" t="s">
        <v>162</v>
      </c>
      <c r="F986" t="s">
        <v>251</v>
      </c>
      <c r="G986" s="31">
        <v>0</v>
      </c>
      <c r="H986" t="s">
        <v>276</v>
      </c>
      <c r="I986" t="s">
        <v>255</v>
      </c>
    </row>
    <row r="987" spans="1:9" hidden="1" x14ac:dyDescent="0.25">
      <c r="A987" s="1">
        <v>44946</v>
      </c>
      <c r="B987" t="s">
        <v>286</v>
      </c>
      <c r="C987" t="s">
        <v>51</v>
      </c>
      <c r="D987" t="s">
        <v>78</v>
      </c>
      <c r="E987" t="s">
        <v>165</v>
      </c>
      <c r="F987" t="s">
        <v>251</v>
      </c>
      <c r="G987" s="31">
        <v>0</v>
      </c>
      <c r="H987" t="s">
        <v>276</v>
      </c>
      <c r="I987" t="s">
        <v>255</v>
      </c>
    </row>
    <row r="988" spans="1:9" hidden="1" x14ac:dyDescent="0.25">
      <c r="A988" s="1">
        <v>44946</v>
      </c>
      <c r="B988" t="s">
        <v>286</v>
      </c>
      <c r="C988" t="s">
        <v>51</v>
      </c>
      <c r="D988" t="s">
        <v>78</v>
      </c>
      <c r="E988" t="s">
        <v>167</v>
      </c>
      <c r="F988" t="s">
        <v>251</v>
      </c>
      <c r="G988" s="31">
        <v>0</v>
      </c>
      <c r="H988" t="s">
        <v>276</v>
      </c>
      <c r="I988" t="s">
        <v>255</v>
      </c>
    </row>
    <row r="989" spans="1:9" hidden="1" x14ac:dyDescent="0.25">
      <c r="A989" s="1">
        <v>44946</v>
      </c>
      <c r="B989" t="s">
        <v>286</v>
      </c>
      <c r="C989" t="s">
        <v>51</v>
      </c>
      <c r="D989" t="s">
        <v>78</v>
      </c>
      <c r="E989" t="s">
        <v>1</v>
      </c>
      <c r="F989" t="s">
        <v>251</v>
      </c>
      <c r="G989" s="31">
        <v>0</v>
      </c>
      <c r="H989" t="s">
        <v>276</v>
      </c>
      <c r="I989" t="s">
        <v>255</v>
      </c>
    </row>
    <row r="990" spans="1:9" hidden="1" x14ac:dyDescent="0.25">
      <c r="A990" s="1">
        <v>44946</v>
      </c>
      <c r="B990" t="s">
        <v>285</v>
      </c>
      <c r="C990" t="s">
        <v>51</v>
      </c>
      <c r="D990" t="s">
        <v>52</v>
      </c>
      <c r="E990" t="s">
        <v>132</v>
      </c>
      <c r="F990" t="s">
        <v>251</v>
      </c>
      <c r="G990" s="31">
        <v>0</v>
      </c>
      <c r="H990" t="s">
        <v>276</v>
      </c>
      <c r="I990" t="s">
        <v>255</v>
      </c>
    </row>
    <row r="991" spans="1:9" hidden="1" x14ac:dyDescent="0.25">
      <c r="A991" s="1">
        <v>44946</v>
      </c>
      <c r="B991" t="s">
        <v>285</v>
      </c>
      <c r="C991" t="s">
        <v>51</v>
      </c>
      <c r="D991" t="s">
        <v>52</v>
      </c>
      <c r="E991" t="s">
        <v>133</v>
      </c>
      <c r="F991" t="s">
        <v>251</v>
      </c>
      <c r="G991" s="31">
        <v>2.4821553697640635E-4</v>
      </c>
      <c r="H991" t="s">
        <v>276</v>
      </c>
      <c r="I991" t="s">
        <v>255</v>
      </c>
    </row>
    <row r="992" spans="1:9" hidden="1" x14ac:dyDescent="0.25">
      <c r="A992" s="1">
        <v>44946</v>
      </c>
      <c r="B992" t="s">
        <v>285</v>
      </c>
      <c r="C992" t="s">
        <v>51</v>
      </c>
      <c r="D992" t="s">
        <v>52</v>
      </c>
      <c r="E992" t="s">
        <v>134</v>
      </c>
      <c r="F992" t="s">
        <v>251</v>
      </c>
      <c r="G992" s="31">
        <v>0</v>
      </c>
      <c r="H992" t="s">
        <v>276</v>
      </c>
      <c r="I992" t="s">
        <v>255</v>
      </c>
    </row>
    <row r="993" spans="1:9" hidden="1" x14ac:dyDescent="0.25">
      <c r="A993" s="1">
        <v>44946</v>
      </c>
      <c r="B993" t="s">
        <v>285</v>
      </c>
      <c r="C993" t="s">
        <v>51</v>
      </c>
      <c r="D993" t="s">
        <v>52</v>
      </c>
      <c r="E993" t="s">
        <v>135</v>
      </c>
      <c r="F993" t="s">
        <v>251</v>
      </c>
      <c r="G993" s="31">
        <v>1.4033371751794213E-3</v>
      </c>
      <c r="H993" t="s">
        <v>276</v>
      </c>
      <c r="I993" t="s">
        <v>255</v>
      </c>
    </row>
    <row r="994" spans="1:9" hidden="1" x14ac:dyDescent="0.25">
      <c r="A994" s="1">
        <v>44946</v>
      </c>
      <c r="B994" t="s">
        <v>285</v>
      </c>
      <c r="C994" t="s">
        <v>51</v>
      </c>
      <c r="D994" t="s">
        <v>52</v>
      </c>
      <c r="E994" t="s">
        <v>137</v>
      </c>
      <c r="F994" t="s">
        <v>251</v>
      </c>
      <c r="G994" s="31">
        <v>0</v>
      </c>
      <c r="H994" t="s">
        <v>276</v>
      </c>
      <c r="I994" t="s">
        <v>255</v>
      </c>
    </row>
    <row r="995" spans="1:9" hidden="1" x14ac:dyDescent="0.25">
      <c r="A995" s="1">
        <v>44946</v>
      </c>
      <c r="B995" t="s">
        <v>285</v>
      </c>
      <c r="C995" t="s">
        <v>51</v>
      </c>
      <c r="D995" t="s">
        <v>52</v>
      </c>
      <c r="E995" t="s">
        <v>138</v>
      </c>
      <c r="F995" t="s">
        <v>251</v>
      </c>
      <c r="G995" s="31">
        <v>0</v>
      </c>
      <c r="H995" t="s">
        <v>276</v>
      </c>
      <c r="I995" t="s">
        <v>255</v>
      </c>
    </row>
    <row r="996" spans="1:9" hidden="1" x14ac:dyDescent="0.25">
      <c r="A996" s="1">
        <v>44946</v>
      </c>
      <c r="B996" t="s">
        <v>285</v>
      </c>
      <c r="C996" t="s">
        <v>51</v>
      </c>
      <c r="D996" t="s">
        <v>52</v>
      </c>
      <c r="E996" t="s">
        <v>139</v>
      </c>
      <c r="F996" t="s">
        <v>251</v>
      </c>
      <c r="G996" s="31">
        <v>2.2161928501995402E-3</v>
      </c>
      <c r="H996" t="s">
        <v>276</v>
      </c>
      <c r="I996" t="s">
        <v>255</v>
      </c>
    </row>
    <row r="997" spans="1:9" hidden="1" x14ac:dyDescent="0.25">
      <c r="A997" s="1">
        <v>44946</v>
      </c>
      <c r="B997" t="s">
        <v>285</v>
      </c>
      <c r="C997" t="s">
        <v>51</v>
      </c>
      <c r="D997" t="s">
        <v>52</v>
      </c>
      <c r="E997" t="s">
        <v>140</v>
      </c>
      <c r="F997" t="s">
        <v>251</v>
      </c>
      <c r="G997" s="31">
        <v>0</v>
      </c>
      <c r="H997" t="s">
        <v>276</v>
      </c>
      <c r="I997" t="s">
        <v>255</v>
      </c>
    </row>
    <row r="998" spans="1:9" hidden="1" x14ac:dyDescent="0.25">
      <c r="A998" s="1">
        <v>44946</v>
      </c>
      <c r="B998" t="s">
        <v>285</v>
      </c>
      <c r="C998" t="s">
        <v>51</v>
      </c>
      <c r="D998" t="s">
        <v>52</v>
      </c>
      <c r="E998" t="s">
        <v>141</v>
      </c>
      <c r="F998" t="s">
        <v>251</v>
      </c>
      <c r="G998" s="31">
        <v>0</v>
      </c>
      <c r="H998" t="s">
        <v>276</v>
      </c>
      <c r="I998" t="s">
        <v>255</v>
      </c>
    </row>
    <row r="999" spans="1:9" hidden="1" x14ac:dyDescent="0.25">
      <c r="A999" s="1">
        <v>44946</v>
      </c>
      <c r="B999" t="s">
        <v>285</v>
      </c>
      <c r="C999" t="s">
        <v>51</v>
      </c>
      <c r="D999" t="s">
        <v>52</v>
      </c>
      <c r="E999" t="s">
        <v>142</v>
      </c>
      <c r="F999" t="s">
        <v>251</v>
      </c>
      <c r="G999" s="31">
        <v>0</v>
      </c>
      <c r="H999" t="s">
        <v>276</v>
      </c>
      <c r="I999" t="s">
        <v>255</v>
      </c>
    </row>
    <row r="1000" spans="1:9" hidden="1" x14ac:dyDescent="0.25">
      <c r="A1000" s="1">
        <v>44946</v>
      </c>
      <c r="B1000" t="s">
        <v>285</v>
      </c>
      <c r="C1000" t="s">
        <v>51</v>
      </c>
      <c r="D1000" t="s">
        <v>52</v>
      </c>
      <c r="E1000" t="s">
        <v>143</v>
      </c>
      <c r="F1000" t="s">
        <v>251</v>
      </c>
      <c r="G1000" s="31">
        <v>0.15415698819371557</v>
      </c>
      <c r="H1000" t="s">
        <v>276</v>
      </c>
      <c r="I1000" t="s">
        <v>255</v>
      </c>
    </row>
    <row r="1001" spans="1:9" hidden="1" x14ac:dyDescent="0.25">
      <c r="A1001" s="1">
        <v>44946</v>
      </c>
      <c r="B1001" t="s">
        <v>285</v>
      </c>
      <c r="C1001" t="s">
        <v>51</v>
      </c>
      <c r="D1001" t="s">
        <v>52</v>
      </c>
      <c r="E1001" t="s">
        <v>144</v>
      </c>
      <c r="F1001" t="s">
        <v>251</v>
      </c>
      <c r="G1001" s="31">
        <v>3.2114032424985358E-3</v>
      </c>
      <c r="H1001" t="s">
        <v>276</v>
      </c>
      <c r="I1001" t="s">
        <v>255</v>
      </c>
    </row>
    <row r="1002" spans="1:9" hidden="1" x14ac:dyDescent="0.25">
      <c r="A1002" s="1">
        <v>44946</v>
      </c>
      <c r="B1002" t="s">
        <v>285</v>
      </c>
      <c r="C1002" t="s">
        <v>51</v>
      </c>
      <c r="D1002" t="s">
        <v>52</v>
      </c>
      <c r="E1002" t="s">
        <v>145</v>
      </c>
      <c r="F1002" t="s">
        <v>251</v>
      </c>
      <c r="G1002" s="31">
        <v>1.1283757583981644E-3</v>
      </c>
      <c r="H1002" t="s">
        <v>276</v>
      </c>
      <c r="I1002" t="s">
        <v>255</v>
      </c>
    </row>
    <row r="1003" spans="1:9" hidden="1" x14ac:dyDescent="0.25">
      <c r="A1003" s="1">
        <v>44946</v>
      </c>
      <c r="B1003" t="s">
        <v>285</v>
      </c>
      <c r="C1003" t="s">
        <v>51</v>
      </c>
      <c r="D1003" t="s">
        <v>52</v>
      </c>
      <c r="E1003" t="s">
        <v>146</v>
      </c>
      <c r="F1003" t="s">
        <v>251</v>
      </c>
      <c r="G1003" s="31">
        <v>0</v>
      </c>
      <c r="H1003" t="s">
        <v>276</v>
      </c>
      <c r="I1003" t="s">
        <v>255</v>
      </c>
    </row>
    <row r="1004" spans="1:9" hidden="1" x14ac:dyDescent="0.25">
      <c r="A1004" s="1">
        <v>44946</v>
      </c>
      <c r="B1004" t="s">
        <v>285</v>
      </c>
      <c r="C1004" t="s">
        <v>51</v>
      </c>
      <c r="D1004" t="s">
        <v>52</v>
      </c>
      <c r="E1004" t="s">
        <v>147</v>
      </c>
      <c r="F1004" t="s">
        <v>251</v>
      </c>
      <c r="G1004" s="31">
        <v>7.80714366480946E-2</v>
      </c>
      <c r="H1004" t="s">
        <v>276</v>
      </c>
      <c r="I1004" t="s">
        <v>255</v>
      </c>
    </row>
    <row r="1005" spans="1:9" hidden="1" x14ac:dyDescent="0.25">
      <c r="A1005" s="1">
        <v>44946</v>
      </c>
      <c r="B1005" t="s">
        <v>285</v>
      </c>
      <c r="C1005" t="s">
        <v>51</v>
      </c>
      <c r="D1005" t="s">
        <v>52</v>
      </c>
      <c r="E1005" t="s">
        <v>148</v>
      </c>
      <c r="F1005" t="s">
        <v>251</v>
      </c>
      <c r="G1005" s="31">
        <v>0.44023146743513436</v>
      </c>
      <c r="H1005" t="s">
        <v>276</v>
      </c>
      <c r="I1005" t="s">
        <v>255</v>
      </c>
    </row>
    <row r="1006" spans="1:9" hidden="1" x14ac:dyDescent="0.25">
      <c r="A1006" s="1">
        <v>44946</v>
      </c>
      <c r="B1006" t="s">
        <v>285</v>
      </c>
      <c r="C1006" t="s">
        <v>51</v>
      </c>
      <c r="D1006" t="s">
        <v>52</v>
      </c>
      <c r="E1006" t="s">
        <v>148</v>
      </c>
      <c r="F1006" t="s">
        <v>252</v>
      </c>
      <c r="G1006" s="31">
        <v>0.44023146743513436</v>
      </c>
      <c r="H1006" t="s">
        <v>276</v>
      </c>
      <c r="I1006" t="s">
        <v>255</v>
      </c>
    </row>
    <row r="1007" spans="1:9" hidden="1" x14ac:dyDescent="0.25">
      <c r="A1007" s="1">
        <v>44946</v>
      </c>
      <c r="B1007" t="s">
        <v>285</v>
      </c>
      <c r="C1007" t="s">
        <v>51</v>
      </c>
      <c r="D1007" t="s">
        <v>52</v>
      </c>
      <c r="E1007" t="s">
        <v>149</v>
      </c>
      <c r="F1007" t="s">
        <v>251</v>
      </c>
      <c r="G1007" s="31">
        <v>0.64181434757534417</v>
      </c>
      <c r="H1007" t="s">
        <v>276</v>
      </c>
      <c r="I1007" t="s">
        <v>255</v>
      </c>
    </row>
    <row r="1008" spans="1:9" hidden="1" x14ac:dyDescent="0.25">
      <c r="A1008" s="1">
        <v>44946</v>
      </c>
      <c r="B1008" t="s">
        <v>285</v>
      </c>
      <c r="C1008" t="s">
        <v>51</v>
      </c>
      <c r="D1008" t="s">
        <v>52</v>
      </c>
      <c r="E1008" t="s">
        <v>150</v>
      </c>
      <c r="F1008" t="s">
        <v>251</v>
      </c>
      <c r="G1008" s="31">
        <v>0</v>
      </c>
      <c r="H1008" t="s">
        <v>276</v>
      </c>
      <c r="I1008" t="s">
        <v>255</v>
      </c>
    </row>
    <row r="1009" spans="1:9" hidden="1" x14ac:dyDescent="0.25">
      <c r="A1009" s="1">
        <v>44946</v>
      </c>
      <c r="B1009" t="s">
        <v>285</v>
      </c>
      <c r="C1009" t="s">
        <v>51</v>
      </c>
      <c r="D1009" t="s">
        <v>52</v>
      </c>
      <c r="E1009" t="s">
        <v>150</v>
      </c>
      <c r="F1009" t="s">
        <v>252</v>
      </c>
      <c r="G1009" s="31">
        <v>0</v>
      </c>
      <c r="H1009" t="s">
        <v>276</v>
      </c>
      <c r="I1009" t="s">
        <v>255</v>
      </c>
    </row>
    <row r="1010" spans="1:9" hidden="1" x14ac:dyDescent="0.25">
      <c r="A1010" s="1">
        <v>44946</v>
      </c>
      <c r="B1010" t="s">
        <v>285</v>
      </c>
      <c r="C1010" t="s">
        <v>51</v>
      </c>
      <c r="D1010" t="s">
        <v>52</v>
      </c>
      <c r="E1010" t="s">
        <v>151</v>
      </c>
      <c r="F1010" t="s">
        <v>251</v>
      </c>
      <c r="G1010" s="31">
        <v>0.28220370208344003</v>
      </c>
      <c r="H1010" t="s">
        <v>276</v>
      </c>
      <c r="I1010" t="s">
        <v>255</v>
      </c>
    </row>
    <row r="1011" spans="1:9" hidden="1" x14ac:dyDescent="0.25">
      <c r="A1011" s="1">
        <v>44946</v>
      </c>
      <c r="B1011" t="s">
        <v>285</v>
      </c>
      <c r="C1011" t="s">
        <v>51</v>
      </c>
      <c r="D1011" t="s">
        <v>52</v>
      </c>
      <c r="E1011" t="s">
        <v>155</v>
      </c>
      <c r="F1011" t="s">
        <v>251</v>
      </c>
      <c r="G1011" s="31">
        <v>0</v>
      </c>
      <c r="H1011" t="s">
        <v>276</v>
      </c>
      <c r="I1011" t="s">
        <v>255</v>
      </c>
    </row>
    <row r="1012" spans="1:9" hidden="1" x14ac:dyDescent="0.25">
      <c r="A1012" s="1">
        <v>44946</v>
      </c>
      <c r="B1012" t="s">
        <v>285</v>
      </c>
      <c r="C1012" t="s">
        <v>51</v>
      </c>
      <c r="D1012" t="s">
        <v>52</v>
      </c>
      <c r="E1012" t="s">
        <v>153</v>
      </c>
      <c r="F1012" t="s">
        <v>251</v>
      </c>
      <c r="G1012" s="31">
        <v>0</v>
      </c>
      <c r="H1012" t="s">
        <v>276</v>
      </c>
      <c r="I1012" t="s">
        <v>255</v>
      </c>
    </row>
    <row r="1013" spans="1:9" hidden="1" x14ac:dyDescent="0.25">
      <c r="A1013" s="1">
        <v>44946</v>
      </c>
      <c r="B1013" t="s">
        <v>285</v>
      </c>
      <c r="C1013" t="s">
        <v>51</v>
      </c>
      <c r="D1013" t="s">
        <v>52</v>
      </c>
      <c r="E1013" t="s">
        <v>152</v>
      </c>
      <c r="F1013" t="s">
        <v>251</v>
      </c>
      <c r="G1013" s="31">
        <v>2.0054149996173985E-3</v>
      </c>
      <c r="H1013" t="s">
        <v>276</v>
      </c>
      <c r="I1013" t="s">
        <v>255</v>
      </c>
    </row>
    <row r="1014" spans="1:9" hidden="1" x14ac:dyDescent="0.25">
      <c r="A1014" s="1">
        <v>44946</v>
      </c>
      <c r="B1014" t="s">
        <v>285</v>
      </c>
      <c r="C1014" t="s">
        <v>51</v>
      </c>
      <c r="D1014" t="s">
        <v>52</v>
      </c>
      <c r="E1014" t="s">
        <v>154</v>
      </c>
      <c r="F1014" t="s">
        <v>251</v>
      </c>
      <c r="G1014" s="31">
        <v>0</v>
      </c>
      <c r="H1014" t="s">
        <v>276</v>
      </c>
      <c r="I1014" t="s">
        <v>255</v>
      </c>
    </row>
    <row r="1015" spans="1:9" hidden="1" x14ac:dyDescent="0.25">
      <c r="A1015" s="1">
        <v>44946</v>
      </c>
      <c r="B1015" t="s">
        <v>285</v>
      </c>
      <c r="C1015" t="s">
        <v>51</v>
      </c>
      <c r="D1015" t="s">
        <v>52</v>
      </c>
      <c r="E1015" t="s">
        <v>157</v>
      </c>
      <c r="F1015" t="s">
        <v>251</v>
      </c>
      <c r="G1015" s="31">
        <v>0</v>
      </c>
      <c r="H1015" t="s">
        <v>276</v>
      </c>
      <c r="I1015" t="s">
        <v>255</v>
      </c>
    </row>
    <row r="1016" spans="1:9" hidden="1" x14ac:dyDescent="0.25">
      <c r="A1016" s="1">
        <v>44946</v>
      </c>
      <c r="B1016" t="s">
        <v>285</v>
      </c>
      <c r="C1016" t="s">
        <v>51</v>
      </c>
      <c r="D1016" t="s">
        <v>52</v>
      </c>
      <c r="E1016" t="s">
        <v>156</v>
      </c>
      <c r="F1016" t="s">
        <v>251</v>
      </c>
      <c r="G1016" s="31">
        <v>0</v>
      </c>
      <c r="H1016" t="s">
        <v>276</v>
      </c>
      <c r="I1016" t="s">
        <v>255</v>
      </c>
    </row>
    <row r="1017" spans="1:9" hidden="1" x14ac:dyDescent="0.25">
      <c r="A1017" s="1">
        <v>44946</v>
      </c>
      <c r="B1017" t="s">
        <v>285</v>
      </c>
      <c r="C1017" t="s">
        <v>51</v>
      </c>
      <c r="D1017" t="s">
        <v>52</v>
      </c>
      <c r="E1017" t="s">
        <v>159</v>
      </c>
      <c r="F1017" t="s">
        <v>251</v>
      </c>
      <c r="G1017" s="31">
        <v>0</v>
      </c>
      <c r="H1017" t="s">
        <v>276</v>
      </c>
      <c r="I1017" t="s">
        <v>255</v>
      </c>
    </row>
    <row r="1018" spans="1:9" hidden="1" x14ac:dyDescent="0.25">
      <c r="A1018" s="1">
        <v>44946</v>
      </c>
      <c r="B1018" t="s">
        <v>285</v>
      </c>
      <c r="C1018" t="s">
        <v>51</v>
      </c>
      <c r="D1018" t="s">
        <v>52</v>
      </c>
      <c r="E1018" t="s">
        <v>163</v>
      </c>
      <c r="F1018" t="s">
        <v>251</v>
      </c>
      <c r="G1018" s="31">
        <v>0</v>
      </c>
      <c r="H1018" t="s">
        <v>276</v>
      </c>
      <c r="I1018" t="s">
        <v>255</v>
      </c>
    </row>
    <row r="1019" spans="1:9" hidden="1" x14ac:dyDescent="0.25">
      <c r="A1019" s="1">
        <v>44946</v>
      </c>
      <c r="B1019" t="s">
        <v>285</v>
      </c>
      <c r="C1019" t="s">
        <v>51</v>
      </c>
      <c r="D1019" t="s">
        <v>52</v>
      </c>
      <c r="E1019" t="s">
        <v>161</v>
      </c>
      <c r="F1019" t="s">
        <v>251</v>
      </c>
      <c r="G1019" s="31">
        <v>0</v>
      </c>
      <c r="H1019" t="s">
        <v>276</v>
      </c>
      <c r="I1019" t="s">
        <v>255</v>
      </c>
    </row>
    <row r="1020" spans="1:9" hidden="1" x14ac:dyDescent="0.25">
      <c r="A1020" s="1">
        <v>44946</v>
      </c>
      <c r="B1020" t="s">
        <v>285</v>
      </c>
      <c r="C1020" t="s">
        <v>51</v>
      </c>
      <c r="D1020" t="s">
        <v>52</v>
      </c>
      <c r="E1020" t="s">
        <v>158</v>
      </c>
      <c r="F1020" t="s">
        <v>251</v>
      </c>
      <c r="G1020" s="31">
        <v>0</v>
      </c>
      <c r="H1020" t="s">
        <v>276</v>
      </c>
      <c r="I1020" t="s">
        <v>255</v>
      </c>
    </row>
    <row r="1021" spans="1:9" hidden="1" x14ac:dyDescent="0.25">
      <c r="A1021" s="1">
        <v>44946</v>
      </c>
      <c r="B1021" t="s">
        <v>285</v>
      </c>
      <c r="C1021" t="s">
        <v>51</v>
      </c>
      <c r="D1021" t="s">
        <v>52</v>
      </c>
      <c r="E1021" t="s">
        <v>160</v>
      </c>
      <c r="F1021" t="s">
        <v>251</v>
      </c>
      <c r="G1021" s="31">
        <v>0</v>
      </c>
      <c r="H1021" t="s">
        <v>276</v>
      </c>
      <c r="I1021" t="s">
        <v>255</v>
      </c>
    </row>
    <row r="1022" spans="1:9" hidden="1" x14ac:dyDescent="0.25">
      <c r="A1022" s="1">
        <v>44946</v>
      </c>
      <c r="B1022" t="s">
        <v>285</v>
      </c>
      <c r="C1022" t="s">
        <v>51</v>
      </c>
      <c r="D1022" t="s">
        <v>52</v>
      </c>
      <c r="E1022" t="s">
        <v>166</v>
      </c>
      <c r="F1022" t="s">
        <v>251</v>
      </c>
      <c r="G1022" s="31">
        <v>0</v>
      </c>
      <c r="H1022" t="s">
        <v>276</v>
      </c>
      <c r="I1022" t="s">
        <v>255</v>
      </c>
    </row>
    <row r="1023" spans="1:9" hidden="1" x14ac:dyDescent="0.25">
      <c r="A1023" s="1">
        <v>44946</v>
      </c>
      <c r="B1023" t="s">
        <v>285</v>
      </c>
      <c r="C1023" t="s">
        <v>51</v>
      </c>
      <c r="D1023" t="s">
        <v>52</v>
      </c>
      <c r="E1023" t="s">
        <v>164</v>
      </c>
      <c r="F1023" t="s">
        <v>251</v>
      </c>
      <c r="G1023" s="31">
        <v>0</v>
      </c>
      <c r="H1023" t="s">
        <v>276</v>
      </c>
      <c r="I1023" t="s">
        <v>255</v>
      </c>
    </row>
    <row r="1024" spans="1:9" hidden="1" x14ac:dyDescent="0.25">
      <c r="A1024" s="1">
        <v>44946</v>
      </c>
      <c r="B1024" t="s">
        <v>285</v>
      </c>
      <c r="C1024" t="s">
        <v>51</v>
      </c>
      <c r="D1024" t="s">
        <v>52</v>
      </c>
      <c r="E1024" t="s">
        <v>162</v>
      </c>
      <c r="F1024" t="s">
        <v>251</v>
      </c>
      <c r="G1024" s="31">
        <v>0</v>
      </c>
      <c r="H1024" t="s">
        <v>276</v>
      </c>
      <c r="I1024" t="s">
        <v>255</v>
      </c>
    </row>
    <row r="1025" spans="1:9" hidden="1" x14ac:dyDescent="0.25">
      <c r="A1025" s="1">
        <v>44946</v>
      </c>
      <c r="B1025" t="s">
        <v>285</v>
      </c>
      <c r="C1025" t="s">
        <v>51</v>
      </c>
      <c r="D1025" t="s">
        <v>52</v>
      </c>
      <c r="E1025" t="s">
        <v>165</v>
      </c>
      <c r="F1025" t="s">
        <v>251</v>
      </c>
      <c r="G1025" s="31">
        <v>0</v>
      </c>
      <c r="H1025" t="s">
        <v>276</v>
      </c>
      <c r="I1025" t="s">
        <v>255</v>
      </c>
    </row>
    <row r="1026" spans="1:9" hidden="1" x14ac:dyDescent="0.25">
      <c r="A1026" s="1">
        <v>44946</v>
      </c>
      <c r="B1026" t="s">
        <v>285</v>
      </c>
      <c r="C1026" t="s">
        <v>51</v>
      </c>
      <c r="D1026" t="s">
        <v>52</v>
      </c>
      <c r="E1026" t="s">
        <v>167</v>
      </c>
      <c r="F1026" t="s">
        <v>251</v>
      </c>
      <c r="G1026" s="31">
        <v>0</v>
      </c>
      <c r="H1026" t="s">
        <v>276</v>
      </c>
      <c r="I1026" t="s">
        <v>255</v>
      </c>
    </row>
    <row r="1027" spans="1:9" hidden="1" x14ac:dyDescent="0.25">
      <c r="A1027" s="1">
        <v>44946</v>
      </c>
      <c r="B1027" t="s">
        <v>285</v>
      </c>
      <c r="C1027" t="s">
        <v>51</v>
      </c>
      <c r="D1027" t="s">
        <v>52</v>
      </c>
      <c r="E1027" t="s">
        <v>1</v>
      </c>
      <c r="F1027" t="s">
        <v>251</v>
      </c>
      <c r="G1027" s="31">
        <v>0</v>
      </c>
      <c r="H1027" t="s">
        <v>276</v>
      </c>
      <c r="I1027" t="s">
        <v>255</v>
      </c>
    </row>
    <row r="1028" spans="1:9" hidden="1" x14ac:dyDescent="0.25">
      <c r="A1028" s="1">
        <v>44946</v>
      </c>
      <c r="B1028" t="s">
        <v>264</v>
      </c>
      <c r="C1028" t="s">
        <v>51</v>
      </c>
      <c r="D1028" t="s">
        <v>85</v>
      </c>
      <c r="E1028" t="s">
        <v>132</v>
      </c>
      <c r="F1028" t="s">
        <v>251</v>
      </c>
      <c r="G1028" s="31">
        <v>0.10207251107945446</v>
      </c>
      <c r="H1028" t="s">
        <v>256</v>
      </c>
      <c r="I1028" t="s">
        <v>255</v>
      </c>
    </row>
    <row r="1029" spans="1:9" hidden="1" x14ac:dyDescent="0.25">
      <c r="A1029" s="1">
        <v>44946</v>
      </c>
      <c r="B1029" t="s">
        <v>264</v>
      </c>
      <c r="C1029" t="s">
        <v>51</v>
      </c>
      <c r="D1029" t="s">
        <v>85</v>
      </c>
      <c r="E1029" t="s">
        <v>133</v>
      </c>
      <c r="F1029" t="s">
        <v>251</v>
      </c>
      <c r="G1029" s="31">
        <v>7.1795099460063946E-2</v>
      </c>
      <c r="H1029" t="s">
        <v>256</v>
      </c>
      <c r="I1029" t="s">
        <v>255</v>
      </c>
    </row>
    <row r="1030" spans="1:9" hidden="1" x14ac:dyDescent="0.25">
      <c r="A1030" s="1">
        <v>44946</v>
      </c>
      <c r="B1030" t="s">
        <v>264</v>
      </c>
      <c r="C1030" t="s">
        <v>51</v>
      </c>
      <c r="D1030" t="s">
        <v>85</v>
      </c>
      <c r="E1030" t="s">
        <v>134</v>
      </c>
      <c r="F1030" t="s">
        <v>251</v>
      </c>
      <c r="G1030" s="31">
        <v>0.17398061428706424</v>
      </c>
      <c r="H1030" t="s">
        <v>256</v>
      </c>
      <c r="I1030" t="s">
        <v>255</v>
      </c>
    </row>
    <row r="1031" spans="1:9" hidden="1" x14ac:dyDescent="0.25">
      <c r="A1031" s="1">
        <v>44946</v>
      </c>
      <c r="B1031" t="s">
        <v>264</v>
      </c>
      <c r="C1031" t="s">
        <v>51</v>
      </c>
      <c r="D1031" t="s">
        <v>85</v>
      </c>
      <c r="E1031" t="s">
        <v>135</v>
      </c>
      <c r="F1031" t="s">
        <v>251</v>
      </c>
      <c r="G1031" s="31">
        <v>0.1768923984511416</v>
      </c>
      <c r="H1031" t="s">
        <v>256</v>
      </c>
      <c r="I1031" t="s">
        <v>255</v>
      </c>
    </row>
    <row r="1032" spans="1:9" hidden="1" x14ac:dyDescent="0.25">
      <c r="A1032" s="1">
        <v>44946</v>
      </c>
      <c r="B1032" t="s">
        <v>264</v>
      </c>
      <c r="C1032" t="s">
        <v>51</v>
      </c>
      <c r="D1032" t="s">
        <v>85</v>
      </c>
      <c r="E1032" t="s">
        <v>137</v>
      </c>
      <c r="F1032" t="s">
        <v>251</v>
      </c>
      <c r="G1032" s="31">
        <v>0.94712332381015585</v>
      </c>
      <c r="H1032" t="s">
        <v>256</v>
      </c>
      <c r="I1032" t="s">
        <v>255</v>
      </c>
    </row>
    <row r="1033" spans="1:9" hidden="1" x14ac:dyDescent="0.25">
      <c r="A1033" s="1">
        <v>44946</v>
      </c>
      <c r="B1033" t="s">
        <v>264</v>
      </c>
      <c r="C1033" t="s">
        <v>51</v>
      </c>
      <c r="D1033" t="s">
        <v>85</v>
      </c>
      <c r="E1033" t="s">
        <v>138</v>
      </c>
      <c r="F1033" t="s">
        <v>251</v>
      </c>
      <c r="G1033" s="31">
        <v>2.3028713558304148E-3</v>
      </c>
      <c r="H1033" t="s">
        <v>256</v>
      </c>
      <c r="I1033" t="s">
        <v>255</v>
      </c>
    </row>
    <row r="1034" spans="1:9" hidden="1" x14ac:dyDescent="0.25">
      <c r="A1034" s="1">
        <v>44946</v>
      </c>
      <c r="B1034" t="s">
        <v>264</v>
      </c>
      <c r="C1034" t="s">
        <v>51</v>
      </c>
      <c r="D1034" t="s">
        <v>85</v>
      </c>
      <c r="E1034" t="s">
        <v>139</v>
      </c>
      <c r="F1034" t="s">
        <v>251</v>
      </c>
      <c r="G1034" s="31">
        <v>0.64302673022286039</v>
      </c>
      <c r="H1034" t="s">
        <v>256</v>
      </c>
      <c r="I1034" t="s">
        <v>255</v>
      </c>
    </row>
    <row r="1035" spans="1:9" hidden="1" x14ac:dyDescent="0.25">
      <c r="A1035" s="1">
        <v>44946</v>
      </c>
      <c r="B1035" t="s">
        <v>264</v>
      </c>
      <c r="C1035" t="s">
        <v>51</v>
      </c>
      <c r="D1035" t="s">
        <v>85</v>
      </c>
      <c r="E1035" t="s">
        <v>140</v>
      </c>
      <c r="F1035" t="s">
        <v>251</v>
      </c>
      <c r="G1035" s="31">
        <v>3.5445938352221873E-2</v>
      </c>
      <c r="H1035" t="s">
        <v>256</v>
      </c>
      <c r="I1035" t="s">
        <v>255</v>
      </c>
    </row>
    <row r="1036" spans="1:9" hidden="1" x14ac:dyDescent="0.25">
      <c r="A1036" s="1">
        <v>44946</v>
      </c>
      <c r="B1036" t="s">
        <v>264</v>
      </c>
      <c r="C1036" t="s">
        <v>51</v>
      </c>
      <c r="D1036" t="s">
        <v>85</v>
      </c>
      <c r="E1036" t="s">
        <v>141</v>
      </c>
      <c r="F1036" t="s">
        <v>251</v>
      </c>
      <c r="G1036" s="31">
        <v>3.2510234987252362E-2</v>
      </c>
      <c r="H1036" t="s">
        <v>256</v>
      </c>
      <c r="I1036" t="s">
        <v>255</v>
      </c>
    </row>
    <row r="1037" spans="1:9" hidden="1" x14ac:dyDescent="0.25">
      <c r="A1037" s="1">
        <v>44946</v>
      </c>
      <c r="B1037" t="s">
        <v>264</v>
      </c>
      <c r="C1037" t="s">
        <v>51</v>
      </c>
      <c r="D1037" t="s">
        <v>85</v>
      </c>
      <c r="E1037" t="s">
        <v>142</v>
      </c>
      <c r="F1037" t="s">
        <v>251</v>
      </c>
      <c r="G1037" s="31">
        <v>7.3995719714931765E-3</v>
      </c>
      <c r="H1037" t="s">
        <v>256</v>
      </c>
      <c r="I1037" t="s">
        <v>255</v>
      </c>
    </row>
    <row r="1038" spans="1:9" hidden="1" x14ac:dyDescent="0.25">
      <c r="A1038" s="1">
        <v>44946</v>
      </c>
      <c r="B1038" t="s">
        <v>264</v>
      </c>
      <c r="C1038" t="s">
        <v>51</v>
      </c>
      <c r="D1038" t="s">
        <v>85</v>
      </c>
      <c r="E1038" t="s">
        <v>143</v>
      </c>
      <c r="F1038" t="s">
        <v>251</v>
      </c>
      <c r="G1038" s="31">
        <v>1.0347738953045873</v>
      </c>
      <c r="H1038" t="s">
        <v>256</v>
      </c>
      <c r="I1038" t="s">
        <v>255</v>
      </c>
    </row>
    <row r="1039" spans="1:9" hidden="1" x14ac:dyDescent="0.25">
      <c r="A1039" s="1">
        <v>44946</v>
      </c>
      <c r="B1039" t="s">
        <v>264</v>
      </c>
      <c r="C1039" t="s">
        <v>51</v>
      </c>
      <c r="D1039" t="s">
        <v>85</v>
      </c>
      <c r="E1039" t="s">
        <v>144</v>
      </c>
      <c r="F1039" t="s">
        <v>251</v>
      </c>
      <c r="G1039" s="31">
        <v>3.289102753540913E-2</v>
      </c>
      <c r="H1039" t="s">
        <v>256</v>
      </c>
      <c r="I1039" t="s">
        <v>255</v>
      </c>
    </row>
    <row r="1040" spans="1:9" hidden="1" x14ac:dyDescent="0.25">
      <c r="A1040" s="1">
        <v>44946</v>
      </c>
      <c r="B1040" t="s">
        <v>264</v>
      </c>
      <c r="C1040" t="s">
        <v>51</v>
      </c>
      <c r="D1040" t="s">
        <v>85</v>
      </c>
      <c r="E1040" t="s">
        <v>145</v>
      </c>
      <c r="F1040" t="s">
        <v>251</v>
      </c>
      <c r="G1040" s="31">
        <v>1.3720768623005263E-2</v>
      </c>
      <c r="H1040" t="s">
        <v>256</v>
      </c>
      <c r="I1040" t="s">
        <v>255</v>
      </c>
    </row>
    <row r="1041" spans="1:9" hidden="1" x14ac:dyDescent="0.25">
      <c r="A1041" s="1">
        <v>44946</v>
      </c>
      <c r="B1041" t="s">
        <v>264</v>
      </c>
      <c r="C1041" t="s">
        <v>51</v>
      </c>
      <c r="D1041" t="s">
        <v>85</v>
      </c>
      <c r="E1041" t="s">
        <v>146</v>
      </c>
      <c r="F1041" t="s">
        <v>251</v>
      </c>
      <c r="G1041" s="31">
        <v>5.5590172438693365E-3</v>
      </c>
      <c r="H1041" t="s">
        <v>256</v>
      </c>
      <c r="I1041" t="s">
        <v>255</v>
      </c>
    </row>
    <row r="1042" spans="1:9" hidden="1" x14ac:dyDescent="0.25">
      <c r="A1042" s="1">
        <v>44946</v>
      </c>
      <c r="B1042" t="s">
        <v>264</v>
      </c>
      <c r="C1042" t="s">
        <v>51</v>
      </c>
      <c r="D1042" t="s">
        <v>85</v>
      </c>
      <c r="E1042" t="s">
        <v>147</v>
      </c>
      <c r="F1042" t="s">
        <v>251</v>
      </c>
      <c r="G1042" s="31">
        <v>0.6519871812343554</v>
      </c>
      <c r="H1042" t="s">
        <v>256</v>
      </c>
      <c r="I1042" t="s">
        <v>255</v>
      </c>
    </row>
    <row r="1043" spans="1:9" hidden="1" x14ac:dyDescent="0.25">
      <c r="A1043" s="1">
        <v>44946</v>
      </c>
      <c r="B1043" t="s">
        <v>264</v>
      </c>
      <c r="C1043" t="s">
        <v>51</v>
      </c>
      <c r="D1043" t="s">
        <v>85</v>
      </c>
      <c r="E1043" t="s">
        <v>148</v>
      </c>
      <c r="F1043" t="s">
        <v>251</v>
      </c>
      <c r="G1043" s="31">
        <v>0</v>
      </c>
      <c r="H1043" t="s">
        <v>256</v>
      </c>
      <c r="I1043" t="s">
        <v>255</v>
      </c>
    </row>
    <row r="1044" spans="1:9" hidden="1" x14ac:dyDescent="0.25">
      <c r="A1044" s="1">
        <v>44946</v>
      </c>
      <c r="B1044" t="s">
        <v>264</v>
      </c>
      <c r="C1044" t="s">
        <v>51</v>
      </c>
      <c r="D1044" t="s">
        <v>85</v>
      </c>
      <c r="E1044" t="s">
        <v>148</v>
      </c>
      <c r="F1044" t="s">
        <v>252</v>
      </c>
      <c r="G1044" s="31">
        <v>0</v>
      </c>
      <c r="H1044" t="s">
        <v>256</v>
      </c>
      <c r="I1044" t="s">
        <v>255</v>
      </c>
    </row>
    <row r="1045" spans="1:9" hidden="1" x14ac:dyDescent="0.25">
      <c r="A1045" s="1">
        <v>44946</v>
      </c>
      <c r="B1045" t="s">
        <v>264</v>
      </c>
      <c r="C1045" t="s">
        <v>51</v>
      </c>
      <c r="D1045" t="s">
        <v>85</v>
      </c>
      <c r="E1045" t="s">
        <v>149</v>
      </c>
      <c r="F1045" t="s">
        <v>251</v>
      </c>
      <c r="G1045" s="31">
        <v>0.92110518791904106</v>
      </c>
      <c r="H1045" t="s">
        <v>256</v>
      </c>
      <c r="I1045" t="s">
        <v>255</v>
      </c>
    </row>
    <row r="1046" spans="1:9" hidden="1" x14ac:dyDescent="0.25">
      <c r="A1046" s="1">
        <v>44946</v>
      </c>
      <c r="B1046" t="s">
        <v>264</v>
      </c>
      <c r="C1046" t="s">
        <v>51</v>
      </c>
      <c r="D1046" t="s">
        <v>85</v>
      </c>
      <c r="E1046" t="s">
        <v>150</v>
      </c>
      <c r="F1046" t="s">
        <v>251</v>
      </c>
      <c r="G1046" s="31">
        <v>19.794288927315634</v>
      </c>
      <c r="H1046" t="s">
        <v>256</v>
      </c>
      <c r="I1046" t="s">
        <v>255</v>
      </c>
    </row>
    <row r="1047" spans="1:9" hidden="1" x14ac:dyDescent="0.25">
      <c r="A1047" s="1">
        <v>44946</v>
      </c>
      <c r="B1047" t="s">
        <v>264</v>
      </c>
      <c r="C1047" t="s">
        <v>51</v>
      </c>
      <c r="D1047" t="s">
        <v>85</v>
      </c>
      <c r="E1047" t="s">
        <v>150</v>
      </c>
      <c r="F1047" t="s">
        <v>252</v>
      </c>
      <c r="G1047" s="31">
        <v>19.794288927315634</v>
      </c>
      <c r="H1047" t="s">
        <v>256</v>
      </c>
      <c r="I1047" t="s">
        <v>255</v>
      </c>
    </row>
    <row r="1048" spans="1:9" hidden="1" x14ac:dyDescent="0.25">
      <c r="A1048" s="1">
        <v>44946</v>
      </c>
      <c r="B1048" t="s">
        <v>264</v>
      </c>
      <c r="C1048" t="s">
        <v>51</v>
      </c>
      <c r="D1048" t="s">
        <v>85</v>
      </c>
      <c r="E1048" t="s">
        <v>151</v>
      </c>
      <c r="F1048" t="s">
        <v>251</v>
      </c>
      <c r="G1048" s="31">
        <v>4.2557936396695001E-2</v>
      </c>
      <c r="H1048" t="s">
        <v>256</v>
      </c>
      <c r="I1048" t="s">
        <v>255</v>
      </c>
    </row>
    <row r="1049" spans="1:9" hidden="1" x14ac:dyDescent="0.25">
      <c r="A1049" s="1">
        <v>44946</v>
      </c>
      <c r="B1049" t="s">
        <v>264</v>
      </c>
      <c r="C1049" t="s">
        <v>51</v>
      </c>
      <c r="D1049" t="s">
        <v>85</v>
      </c>
      <c r="E1049" t="s">
        <v>155</v>
      </c>
      <c r="F1049" t="s">
        <v>251</v>
      </c>
      <c r="G1049" s="31">
        <v>0</v>
      </c>
      <c r="H1049" t="s">
        <v>256</v>
      </c>
      <c r="I1049" t="s">
        <v>255</v>
      </c>
    </row>
    <row r="1050" spans="1:9" hidden="1" x14ac:dyDescent="0.25">
      <c r="A1050" s="1">
        <v>44946</v>
      </c>
      <c r="B1050" t="s">
        <v>264</v>
      </c>
      <c r="C1050" t="s">
        <v>51</v>
      </c>
      <c r="D1050" t="s">
        <v>85</v>
      </c>
      <c r="E1050" t="s">
        <v>153</v>
      </c>
      <c r="F1050" t="s">
        <v>251</v>
      </c>
      <c r="G1050" s="31">
        <v>1.3076815590852043E-2</v>
      </c>
      <c r="H1050" t="s">
        <v>256</v>
      </c>
      <c r="I1050" t="s">
        <v>255</v>
      </c>
    </row>
    <row r="1051" spans="1:9" hidden="1" x14ac:dyDescent="0.25">
      <c r="A1051" s="1">
        <v>44946</v>
      </c>
      <c r="B1051" t="s">
        <v>264</v>
      </c>
      <c r="C1051" t="s">
        <v>51</v>
      </c>
      <c r="D1051" t="s">
        <v>85</v>
      </c>
      <c r="E1051" t="s">
        <v>152</v>
      </c>
      <c r="F1051" t="s">
        <v>251</v>
      </c>
      <c r="G1051" s="31">
        <v>2.7740380146410587E-2</v>
      </c>
      <c r="H1051" t="s">
        <v>256</v>
      </c>
      <c r="I1051" t="s">
        <v>255</v>
      </c>
    </row>
    <row r="1052" spans="1:9" hidden="1" x14ac:dyDescent="0.25">
      <c r="A1052" s="1">
        <v>44946</v>
      </c>
      <c r="B1052" t="s">
        <v>264</v>
      </c>
      <c r="C1052" t="s">
        <v>51</v>
      </c>
      <c r="D1052" t="s">
        <v>85</v>
      </c>
      <c r="E1052" t="s">
        <v>154</v>
      </c>
      <c r="F1052" t="s">
        <v>251</v>
      </c>
      <c r="G1052" s="31">
        <v>0</v>
      </c>
      <c r="H1052" t="s">
        <v>256</v>
      </c>
      <c r="I1052" t="s">
        <v>255</v>
      </c>
    </row>
    <row r="1053" spans="1:9" hidden="1" x14ac:dyDescent="0.25">
      <c r="A1053" s="1">
        <v>44946</v>
      </c>
      <c r="B1053" t="s">
        <v>264</v>
      </c>
      <c r="C1053" t="s">
        <v>51</v>
      </c>
      <c r="D1053" t="s">
        <v>85</v>
      </c>
      <c r="E1053" t="s">
        <v>157</v>
      </c>
      <c r="F1053" t="s">
        <v>251</v>
      </c>
      <c r="G1053" s="31">
        <v>0</v>
      </c>
      <c r="H1053" t="s">
        <v>256</v>
      </c>
      <c r="I1053" t="s">
        <v>255</v>
      </c>
    </row>
    <row r="1054" spans="1:9" hidden="1" x14ac:dyDescent="0.25">
      <c r="A1054" s="1">
        <v>44946</v>
      </c>
      <c r="B1054" t="s">
        <v>264</v>
      </c>
      <c r="C1054" t="s">
        <v>51</v>
      </c>
      <c r="D1054" t="s">
        <v>85</v>
      </c>
      <c r="E1054" t="s">
        <v>156</v>
      </c>
      <c r="F1054" t="s">
        <v>251</v>
      </c>
      <c r="G1054" s="31">
        <v>0</v>
      </c>
      <c r="H1054" t="s">
        <v>256</v>
      </c>
      <c r="I1054" t="s">
        <v>255</v>
      </c>
    </row>
    <row r="1055" spans="1:9" hidden="1" x14ac:dyDescent="0.25">
      <c r="A1055" s="1">
        <v>44946</v>
      </c>
      <c r="B1055" t="s">
        <v>264</v>
      </c>
      <c r="C1055" t="s">
        <v>51</v>
      </c>
      <c r="D1055" t="s">
        <v>85</v>
      </c>
      <c r="E1055" t="s">
        <v>159</v>
      </c>
      <c r="F1055" t="s">
        <v>251</v>
      </c>
      <c r="G1055" s="31">
        <v>2.1503963688563627E-3</v>
      </c>
      <c r="H1055" t="s">
        <v>256</v>
      </c>
      <c r="I1055" t="s">
        <v>255</v>
      </c>
    </row>
    <row r="1056" spans="1:9" hidden="1" x14ac:dyDescent="0.25">
      <c r="A1056" s="1">
        <v>44946</v>
      </c>
      <c r="B1056" t="s">
        <v>264</v>
      </c>
      <c r="C1056" t="s">
        <v>51</v>
      </c>
      <c r="D1056" t="s">
        <v>85</v>
      </c>
      <c r="E1056" t="s">
        <v>163</v>
      </c>
      <c r="F1056" t="s">
        <v>251</v>
      </c>
      <c r="G1056" s="31">
        <v>2.6227036183392332E-3</v>
      </c>
      <c r="H1056" t="s">
        <v>256</v>
      </c>
      <c r="I1056" t="s">
        <v>255</v>
      </c>
    </row>
    <row r="1057" spans="1:9" hidden="1" x14ac:dyDescent="0.25">
      <c r="A1057" s="1">
        <v>44946</v>
      </c>
      <c r="B1057" t="s">
        <v>264</v>
      </c>
      <c r="C1057" t="s">
        <v>51</v>
      </c>
      <c r="D1057" t="s">
        <v>85</v>
      </c>
      <c r="E1057" t="s">
        <v>161</v>
      </c>
      <c r="F1057" t="s">
        <v>251</v>
      </c>
      <c r="G1057" s="31">
        <v>0</v>
      </c>
      <c r="H1057" t="s">
        <v>256</v>
      </c>
      <c r="I1057" t="s">
        <v>255</v>
      </c>
    </row>
    <row r="1058" spans="1:9" hidden="1" x14ac:dyDescent="0.25">
      <c r="A1058" s="1">
        <v>44946</v>
      </c>
      <c r="B1058" t="s">
        <v>264</v>
      </c>
      <c r="C1058" t="s">
        <v>51</v>
      </c>
      <c r="D1058" t="s">
        <v>85</v>
      </c>
      <c r="E1058" t="s">
        <v>158</v>
      </c>
      <c r="F1058" t="s">
        <v>251</v>
      </c>
      <c r="G1058" s="31">
        <v>2.7157067548461309E-3</v>
      </c>
      <c r="H1058" t="s">
        <v>256</v>
      </c>
      <c r="I1058" t="s">
        <v>255</v>
      </c>
    </row>
    <row r="1059" spans="1:9" hidden="1" x14ac:dyDescent="0.25">
      <c r="A1059" s="1">
        <v>44946</v>
      </c>
      <c r="B1059" t="s">
        <v>264</v>
      </c>
      <c r="C1059" t="s">
        <v>51</v>
      </c>
      <c r="D1059" t="s">
        <v>85</v>
      </c>
      <c r="E1059" t="s">
        <v>160</v>
      </c>
      <c r="F1059" t="s">
        <v>251</v>
      </c>
      <c r="G1059" s="31">
        <v>3.410402546942817E-4</v>
      </c>
      <c r="H1059" t="s">
        <v>256</v>
      </c>
      <c r="I1059" t="s">
        <v>255</v>
      </c>
    </row>
    <row r="1060" spans="1:9" hidden="1" x14ac:dyDescent="0.25">
      <c r="A1060" s="1">
        <v>44946</v>
      </c>
      <c r="B1060" t="s">
        <v>264</v>
      </c>
      <c r="C1060" t="s">
        <v>51</v>
      </c>
      <c r="D1060" t="s">
        <v>85</v>
      </c>
      <c r="E1060" t="s">
        <v>166</v>
      </c>
      <c r="F1060" t="s">
        <v>251</v>
      </c>
      <c r="G1060" s="31">
        <v>2.9882451504507405E-3</v>
      </c>
      <c r="H1060" t="s">
        <v>256</v>
      </c>
      <c r="I1060" t="s">
        <v>255</v>
      </c>
    </row>
    <row r="1061" spans="1:9" hidden="1" x14ac:dyDescent="0.25">
      <c r="A1061" s="1">
        <v>44946</v>
      </c>
      <c r="B1061" t="s">
        <v>264</v>
      </c>
      <c r="C1061" t="s">
        <v>51</v>
      </c>
      <c r="D1061" t="s">
        <v>85</v>
      </c>
      <c r="E1061" t="s">
        <v>164</v>
      </c>
      <c r="F1061" t="s">
        <v>251</v>
      </c>
      <c r="G1061" s="31">
        <v>0</v>
      </c>
      <c r="H1061" t="s">
        <v>256</v>
      </c>
      <c r="I1061" t="s">
        <v>255</v>
      </c>
    </row>
    <row r="1062" spans="1:9" hidden="1" x14ac:dyDescent="0.25">
      <c r="A1062" s="1">
        <v>44946</v>
      </c>
      <c r="B1062" t="s">
        <v>264</v>
      </c>
      <c r="C1062" t="s">
        <v>51</v>
      </c>
      <c r="D1062" t="s">
        <v>85</v>
      </c>
      <c r="E1062" t="s">
        <v>162</v>
      </c>
      <c r="F1062" t="s">
        <v>251</v>
      </c>
      <c r="G1062" s="31">
        <v>1.8237181215132758E-3</v>
      </c>
      <c r="H1062" t="s">
        <v>256</v>
      </c>
      <c r="I1062" t="s">
        <v>255</v>
      </c>
    </row>
    <row r="1063" spans="1:9" hidden="1" x14ac:dyDescent="0.25">
      <c r="A1063" s="1">
        <v>44946</v>
      </c>
      <c r="B1063" t="s">
        <v>264</v>
      </c>
      <c r="C1063" t="s">
        <v>51</v>
      </c>
      <c r="D1063" t="s">
        <v>85</v>
      </c>
      <c r="E1063" t="s">
        <v>165</v>
      </c>
      <c r="F1063" t="s">
        <v>251</v>
      </c>
      <c r="G1063" s="31">
        <v>1.684527477882377E-3</v>
      </c>
      <c r="H1063" t="s">
        <v>256</v>
      </c>
      <c r="I1063" t="s">
        <v>255</v>
      </c>
    </row>
    <row r="1064" spans="1:9" hidden="1" x14ac:dyDescent="0.25">
      <c r="A1064" s="1">
        <v>44946</v>
      </c>
      <c r="B1064" t="s">
        <v>264</v>
      </c>
      <c r="C1064" t="s">
        <v>51</v>
      </c>
      <c r="D1064" t="s">
        <v>85</v>
      </c>
      <c r="E1064" t="s">
        <v>167</v>
      </c>
      <c r="F1064" t="s">
        <v>251</v>
      </c>
      <c r="G1064" s="31">
        <v>2.1507601849840236E-3</v>
      </c>
      <c r="H1064" t="s">
        <v>256</v>
      </c>
      <c r="I1064" t="s">
        <v>255</v>
      </c>
    </row>
    <row r="1065" spans="1:9" hidden="1" x14ac:dyDescent="0.25">
      <c r="A1065" s="1">
        <v>44946</v>
      </c>
      <c r="B1065" t="s">
        <v>264</v>
      </c>
      <c r="C1065" t="s">
        <v>51</v>
      </c>
      <c r="D1065" t="s">
        <v>85</v>
      </c>
      <c r="E1065" t="s">
        <v>1</v>
      </c>
      <c r="F1065" t="s">
        <v>251</v>
      </c>
      <c r="G1065" s="31">
        <v>2.0983266432999295E-4</v>
      </c>
      <c r="H1065" t="s">
        <v>256</v>
      </c>
      <c r="I1065" t="s">
        <v>255</v>
      </c>
    </row>
    <row r="1066" spans="1:9" hidden="1" x14ac:dyDescent="0.25">
      <c r="A1066" s="1">
        <v>44946</v>
      </c>
      <c r="B1066" t="s">
        <v>262</v>
      </c>
      <c r="C1066" t="s">
        <v>57</v>
      </c>
      <c r="D1066" t="s">
        <v>73</v>
      </c>
      <c r="E1066" t="s">
        <v>132</v>
      </c>
      <c r="F1066" t="s">
        <v>251</v>
      </c>
      <c r="G1066" s="31">
        <v>0.19259675871716381</v>
      </c>
      <c r="H1066" t="s">
        <v>256</v>
      </c>
      <c r="I1066" t="s">
        <v>255</v>
      </c>
    </row>
    <row r="1067" spans="1:9" hidden="1" x14ac:dyDescent="0.25">
      <c r="A1067" s="1">
        <v>44946</v>
      </c>
      <c r="B1067" t="s">
        <v>262</v>
      </c>
      <c r="C1067" t="s">
        <v>57</v>
      </c>
      <c r="D1067" t="s">
        <v>73</v>
      </c>
      <c r="E1067" t="s">
        <v>133</v>
      </c>
      <c r="F1067" t="s">
        <v>251</v>
      </c>
      <c r="G1067" s="31">
        <v>7.7611612414388034E-2</v>
      </c>
      <c r="H1067" t="s">
        <v>256</v>
      </c>
      <c r="I1067" t="s">
        <v>255</v>
      </c>
    </row>
    <row r="1068" spans="1:9" hidden="1" x14ac:dyDescent="0.25">
      <c r="A1068" s="1">
        <v>44946</v>
      </c>
      <c r="B1068" t="s">
        <v>262</v>
      </c>
      <c r="C1068" t="s">
        <v>57</v>
      </c>
      <c r="D1068" t="s">
        <v>73</v>
      </c>
      <c r="E1068" t="s">
        <v>134</v>
      </c>
      <c r="F1068" t="s">
        <v>251</v>
      </c>
      <c r="G1068" s="31">
        <v>7.9111278668514876E-2</v>
      </c>
      <c r="H1068" t="s">
        <v>256</v>
      </c>
      <c r="I1068" t="s">
        <v>255</v>
      </c>
    </row>
    <row r="1069" spans="1:9" hidden="1" x14ac:dyDescent="0.25">
      <c r="A1069" s="1">
        <v>44946</v>
      </c>
      <c r="B1069" t="s">
        <v>262</v>
      </c>
      <c r="C1069" t="s">
        <v>57</v>
      </c>
      <c r="D1069" t="s">
        <v>73</v>
      </c>
      <c r="E1069" t="s">
        <v>135</v>
      </c>
      <c r="F1069" t="s">
        <v>251</v>
      </c>
      <c r="G1069" s="31">
        <v>0.17268843254548699</v>
      </c>
      <c r="H1069" t="s">
        <v>256</v>
      </c>
      <c r="I1069" t="s">
        <v>255</v>
      </c>
    </row>
    <row r="1070" spans="1:9" hidden="1" x14ac:dyDescent="0.25">
      <c r="A1070" s="1">
        <v>44946</v>
      </c>
      <c r="B1070" t="s">
        <v>262</v>
      </c>
      <c r="C1070" t="s">
        <v>57</v>
      </c>
      <c r="D1070" t="s">
        <v>73</v>
      </c>
      <c r="E1070" t="s">
        <v>137</v>
      </c>
      <c r="F1070" t="s">
        <v>251</v>
      </c>
      <c r="G1070" s="31">
        <v>0.20294388637205571</v>
      </c>
      <c r="H1070" t="s">
        <v>256</v>
      </c>
      <c r="I1070" t="s">
        <v>255</v>
      </c>
    </row>
    <row r="1071" spans="1:9" hidden="1" x14ac:dyDescent="0.25">
      <c r="A1071" s="1">
        <v>44946</v>
      </c>
      <c r="B1071" t="s">
        <v>262</v>
      </c>
      <c r="C1071" t="s">
        <v>57</v>
      </c>
      <c r="D1071" t="s">
        <v>73</v>
      </c>
      <c r="E1071" t="s">
        <v>138</v>
      </c>
      <c r="F1071" t="s">
        <v>251</v>
      </c>
      <c r="G1071" s="31">
        <v>0</v>
      </c>
      <c r="H1071" t="s">
        <v>256</v>
      </c>
      <c r="I1071" t="s">
        <v>255</v>
      </c>
    </row>
    <row r="1072" spans="1:9" hidden="1" x14ac:dyDescent="0.25">
      <c r="A1072" s="1">
        <v>44946</v>
      </c>
      <c r="B1072" t="s">
        <v>262</v>
      </c>
      <c r="C1072" t="s">
        <v>57</v>
      </c>
      <c r="D1072" t="s">
        <v>73</v>
      </c>
      <c r="E1072" t="s">
        <v>139</v>
      </c>
      <c r="F1072" t="s">
        <v>251</v>
      </c>
      <c r="G1072" s="31">
        <v>0.72112533515862598</v>
      </c>
      <c r="H1072" t="s">
        <v>256</v>
      </c>
      <c r="I1072" t="s">
        <v>255</v>
      </c>
    </row>
    <row r="1073" spans="1:9" hidden="1" x14ac:dyDescent="0.25">
      <c r="A1073" s="1">
        <v>44946</v>
      </c>
      <c r="B1073" t="s">
        <v>262</v>
      </c>
      <c r="C1073" t="s">
        <v>57</v>
      </c>
      <c r="D1073" t="s">
        <v>73</v>
      </c>
      <c r="E1073" t="s">
        <v>140</v>
      </c>
      <c r="F1073" t="s">
        <v>251</v>
      </c>
      <c r="G1073" s="31">
        <v>9.0795206298344255E-2</v>
      </c>
      <c r="H1073" t="s">
        <v>256</v>
      </c>
      <c r="I1073" t="s">
        <v>255</v>
      </c>
    </row>
    <row r="1074" spans="1:9" hidden="1" x14ac:dyDescent="0.25">
      <c r="A1074" s="1">
        <v>44946</v>
      </c>
      <c r="B1074" t="s">
        <v>262</v>
      </c>
      <c r="C1074" t="s">
        <v>57</v>
      </c>
      <c r="D1074" t="s">
        <v>73</v>
      </c>
      <c r="E1074" t="s">
        <v>141</v>
      </c>
      <c r="F1074" t="s">
        <v>251</v>
      </c>
      <c r="G1074" s="31">
        <v>8.3719250538292489E-2</v>
      </c>
      <c r="H1074" t="s">
        <v>256</v>
      </c>
      <c r="I1074" t="s">
        <v>255</v>
      </c>
    </row>
    <row r="1075" spans="1:9" hidden="1" x14ac:dyDescent="0.25">
      <c r="A1075" s="1">
        <v>44946</v>
      </c>
      <c r="B1075" t="s">
        <v>262</v>
      </c>
      <c r="C1075" t="s">
        <v>57</v>
      </c>
      <c r="D1075" t="s">
        <v>73</v>
      </c>
      <c r="E1075" t="s">
        <v>142</v>
      </c>
      <c r="F1075" t="s">
        <v>251</v>
      </c>
      <c r="G1075" s="31">
        <v>1.8346565940863445E-2</v>
      </c>
      <c r="H1075" t="s">
        <v>256</v>
      </c>
      <c r="I1075" t="s">
        <v>255</v>
      </c>
    </row>
    <row r="1076" spans="1:9" hidden="1" x14ac:dyDescent="0.25">
      <c r="A1076" s="1">
        <v>44946</v>
      </c>
      <c r="B1076" t="s">
        <v>262</v>
      </c>
      <c r="C1076" t="s">
        <v>57</v>
      </c>
      <c r="D1076" t="s">
        <v>73</v>
      </c>
      <c r="E1076" t="s">
        <v>143</v>
      </c>
      <c r="F1076" t="s">
        <v>251</v>
      </c>
      <c r="G1076" s="31">
        <v>2.2295156111532184</v>
      </c>
      <c r="H1076" t="s">
        <v>256</v>
      </c>
      <c r="I1076" t="s">
        <v>255</v>
      </c>
    </row>
    <row r="1077" spans="1:9" hidden="1" x14ac:dyDescent="0.25">
      <c r="A1077" s="1">
        <v>44946</v>
      </c>
      <c r="B1077" t="s">
        <v>262</v>
      </c>
      <c r="C1077" t="s">
        <v>57</v>
      </c>
      <c r="D1077" t="s">
        <v>73</v>
      </c>
      <c r="E1077" t="s">
        <v>144</v>
      </c>
      <c r="F1077" t="s">
        <v>251</v>
      </c>
      <c r="G1077" s="31">
        <v>8.7411258737565667E-2</v>
      </c>
      <c r="H1077" t="s">
        <v>256</v>
      </c>
      <c r="I1077" t="s">
        <v>255</v>
      </c>
    </row>
    <row r="1078" spans="1:9" hidden="1" x14ac:dyDescent="0.25">
      <c r="A1078" s="1">
        <v>44946</v>
      </c>
      <c r="B1078" t="s">
        <v>262</v>
      </c>
      <c r="C1078" t="s">
        <v>57</v>
      </c>
      <c r="D1078" t="s">
        <v>73</v>
      </c>
      <c r="E1078" t="s">
        <v>145</v>
      </c>
      <c r="F1078" t="s">
        <v>251</v>
      </c>
      <c r="G1078" s="31">
        <v>3.2012511164873844E-2</v>
      </c>
      <c r="H1078" t="s">
        <v>256</v>
      </c>
      <c r="I1078" t="s">
        <v>255</v>
      </c>
    </row>
    <row r="1079" spans="1:9" hidden="1" x14ac:dyDescent="0.25">
      <c r="A1079" s="1">
        <v>44946</v>
      </c>
      <c r="B1079" t="s">
        <v>262</v>
      </c>
      <c r="C1079" t="s">
        <v>57</v>
      </c>
      <c r="D1079" t="s">
        <v>73</v>
      </c>
      <c r="E1079" t="s">
        <v>146</v>
      </c>
      <c r="F1079" t="s">
        <v>251</v>
      </c>
      <c r="G1079" s="31">
        <v>0</v>
      </c>
      <c r="H1079" t="s">
        <v>256</v>
      </c>
      <c r="I1079" t="s">
        <v>255</v>
      </c>
    </row>
    <row r="1080" spans="1:9" hidden="1" x14ac:dyDescent="0.25">
      <c r="A1080" s="1">
        <v>44946</v>
      </c>
      <c r="B1080" t="s">
        <v>262</v>
      </c>
      <c r="C1080" t="s">
        <v>57</v>
      </c>
      <c r="D1080" t="s">
        <v>73</v>
      </c>
      <c r="E1080" t="s">
        <v>147</v>
      </c>
      <c r="F1080" t="s">
        <v>251</v>
      </c>
      <c r="G1080" s="31">
        <v>0.93886249255927412</v>
      </c>
      <c r="H1080" t="s">
        <v>256</v>
      </c>
      <c r="I1080" t="s">
        <v>255</v>
      </c>
    </row>
    <row r="1081" spans="1:9" hidden="1" x14ac:dyDescent="0.25">
      <c r="A1081" s="1">
        <v>44946</v>
      </c>
      <c r="B1081" t="s">
        <v>262</v>
      </c>
      <c r="C1081" t="s">
        <v>57</v>
      </c>
      <c r="D1081" t="s">
        <v>73</v>
      </c>
      <c r="E1081" t="s">
        <v>148</v>
      </c>
      <c r="F1081" t="s">
        <v>251</v>
      </c>
      <c r="G1081" s="31">
        <v>39.684408971966292</v>
      </c>
      <c r="H1081" t="s">
        <v>256</v>
      </c>
      <c r="I1081" t="s">
        <v>255</v>
      </c>
    </row>
    <row r="1082" spans="1:9" hidden="1" x14ac:dyDescent="0.25">
      <c r="A1082" s="1">
        <v>44946</v>
      </c>
      <c r="B1082" t="s">
        <v>262</v>
      </c>
      <c r="C1082" t="s">
        <v>57</v>
      </c>
      <c r="D1082" t="s">
        <v>73</v>
      </c>
      <c r="E1082" t="s">
        <v>148</v>
      </c>
      <c r="F1082" t="s">
        <v>252</v>
      </c>
      <c r="G1082" s="31">
        <v>39.684408971966292</v>
      </c>
      <c r="H1082" t="s">
        <v>256</v>
      </c>
      <c r="I1082" t="s">
        <v>255</v>
      </c>
    </row>
    <row r="1083" spans="1:9" hidden="1" x14ac:dyDescent="0.25">
      <c r="A1083" s="1">
        <v>44946</v>
      </c>
      <c r="B1083" t="s">
        <v>262</v>
      </c>
      <c r="C1083" t="s">
        <v>57</v>
      </c>
      <c r="D1083" t="s">
        <v>73</v>
      </c>
      <c r="E1083" t="s">
        <v>149</v>
      </c>
      <c r="F1083" t="s">
        <v>251</v>
      </c>
      <c r="G1083" s="31">
        <v>2.2794100304931777</v>
      </c>
      <c r="H1083" t="s">
        <v>256</v>
      </c>
      <c r="I1083" t="s">
        <v>255</v>
      </c>
    </row>
    <row r="1084" spans="1:9" hidden="1" x14ac:dyDescent="0.25">
      <c r="A1084" s="1">
        <v>44946</v>
      </c>
      <c r="B1084" t="s">
        <v>262</v>
      </c>
      <c r="C1084" t="s">
        <v>57</v>
      </c>
      <c r="D1084" t="s">
        <v>73</v>
      </c>
      <c r="E1084" t="s">
        <v>150</v>
      </c>
      <c r="F1084" t="s">
        <v>251</v>
      </c>
      <c r="G1084" s="31">
        <v>42.926934753020582</v>
      </c>
      <c r="H1084" t="s">
        <v>256</v>
      </c>
      <c r="I1084" t="s">
        <v>255</v>
      </c>
    </row>
    <row r="1085" spans="1:9" hidden="1" x14ac:dyDescent="0.25">
      <c r="A1085" s="1">
        <v>44946</v>
      </c>
      <c r="B1085" t="s">
        <v>262</v>
      </c>
      <c r="C1085" t="s">
        <v>57</v>
      </c>
      <c r="D1085" t="s">
        <v>73</v>
      </c>
      <c r="E1085" t="s">
        <v>150</v>
      </c>
      <c r="F1085" t="s">
        <v>252</v>
      </c>
      <c r="G1085" s="31">
        <v>42.926934753020582</v>
      </c>
      <c r="H1085" t="s">
        <v>256</v>
      </c>
      <c r="I1085" t="s">
        <v>255</v>
      </c>
    </row>
    <row r="1086" spans="1:9" hidden="1" x14ac:dyDescent="0.25">
      <c r="A1086" s="1">
        <v>44946</v>
      </c>
      <c r="B1086" t="s">
        <v>262</v>
      </c>
      <c r="C1086" t="s">
        <v>57</v>
      </c>
      <c r="D1086" t="s">
        <v>73</v>
      </c>
      <c r="E1086" t="s">
        <v>151</v>
      </c>
      <c r="F1086" t="s">
        <v>251</v>
      </c>
      <c r="G1086" s="31">
        <v>0.1842837433338729</v>
      </c>
      <c r="H1086" t="s">
        <v>256</v>
      </c>
      <c r="I1086" t="s">
        <v>255</v>
      </c>
    </row>
    <row r="1087" spans="1:9" hidden="1" x14ac:dyDescent="0.25">
      <c r="A1087" s="1">
        <v>44946</v>
      </c>
      <c r="B1087" t="s">
        <v>262</v>
      </c>
      <c r="C1087" t="s">
        <v>57</v>
      </c>
      <c r="D1087" t="s">
        <v>73</v>
      </c>
      <c r="E1087" t="s">
        <v>155</v>
      </c>
      <c r="F1087" t="s">
        <v>251</v>
      </c>
      <c r="G1087" s="31">
        <v>0</v>
      </c>
      <c r="H1087" t="s">
        <v>256</v>
      </c>
      <c r="I1087" t="s">
        <v>255</v>
      </c>
    </row>
    <row r="1088" spans="1:9" hidden="1" x14ac:dyDescent="0.25">
      <c r="A1088" s="1">
        <v>44946</v>
      </c>
      <c r="B1088" t="s">
        <v>262</v>
      </c>
      <c r="C1088" t="s">
        <v>57</v>
      </c>
      <c r="D1088" t="s">
        <v>73</v>
      </c>
      <c r="E1088" t="s">
        <v>153</v>
      </c>
      <c r="F1088" t="s">
        <v>251</v>
      </c>
      <c r="G1088" s="31">
        <v>3.214005592081904E-2</v>
      </c>
      <c r="H1088" t="s">
        <v>256</v>
      </c>
      <c r="I1088" t="s">
        <v>255</v>
      </c>
    </row>
    <row r="1089" spans="1:9" hidden="1" x14ac:dyDescent="0.25">
      <c r="A1089" s="1">
        <v>44946</v>
      </c>
      <c r="B1089" t="s">
        <v>262</v>
      </c>
      <c r="C1089" t="s">
        <v>57</v>
      </c>
      <c r="D1089" t="s">
        <v>73</v>
      </c>
      <c r="E1089" t="s">
        <v>152</v>
      </c>
      <c r="F1089" t="s">
        <v>251</v>
      </c>
      <c r="G1089" s="31">
        <v>1.6237311459753687E-2</v>
      </c>
      <c r="H1089" t="s">
        <v>256</v>
      </c>
      <c r="I1089" t="s">
        <v>255</v>
      </c>
    </row>
    <row r="1090" spans="1:9" hidden="1" x14ac:dyDescent="0.25">
      <c r="A1090" s="1">
        <v>44946</v>
      </c>
      <c r="B1090" t="s">
        <v>262</v>
      </c>
      <c r="C1090" t="s">
        <v>57</v>
      </c>
      <c r="D1090" t="s">
        <v>73</v>
      </c>
      <c r="E1090" t="s">
        <v>154</v>
      </c>
      <c r="F1090" t="s">
        <v>251</v>
      </c>
      <c r="G1090" s="31">
        <v>0</v>
      </c>
      <c r="H1090" t="s">
        <v>256</v>
      </c>
      <c r="I1090" t="s">
        <v>255</v>
      </c>
    </row>
    <row r="1091" spans="1:9" hidden="1" x14ac:dyDescent="0.25">
      <c r="A1091" s="1">
        <v>44946</v>
      </c>
      <c r="B1091" t="s">
        <v>262</v>
      </c>
      <c r="C1091" t="s">
        <v>57</v>
      </c>
      <c r="D1091" t="s">
        <v>73</v>
      </c>
      <c r="E1091" t="s">
        <v>157</v>
      </c>
      <c r="F1091" t="s">
        <v>251</v>
      </c>
      <c r="G1091" s="31">
        <v>0</v>
      </c>
      <c r="H1091" t="s">
        <v>256</v>
      </c>
      <c r="I1091" t="s">
        <v>255</v>
      </c>
    </row>
    <row r="1092" spans="1:9" hidden="1" x14ac:dyDescent="0.25">
      <c r="A1092" s="1">
        <v>44946</v>
      </c>
      <c r="B1092" t="s">
        <v>262</v>
      </c>
      <c r="C1092" t="s">
        <v>57</v>
      </c>
      <c r="D1092" t="s">
        <v>73</v>
      </c>
      <c r="E1092" t="s">
        <v>156</v>
      </c>
      <c r="F1092" t="s">
        <v>251</v>
      </c>
      <c r="G1092" s="31">
        <v>0</v>
      </c>
      <c r="H1092" t="s">
        <v>256</v>
      </c>
      <c r="I1092" t="s">
        <v>255</v>
      </c>
    </row>
    <row r="1093" spans="1:9" hidden="1" x14ac:dyDescent="0.25">
      <c r="A1093" s="1">
        <v>44946</v>
      </c>
      <c r="B1093" t="s">
        <v>262</v>
      </c>
      <c r="C1093" t="s">
        <v>57</v>
      </c>
      <c r="D1093" t="s">
        <v>73</v>
      </c>
      <c r="E1093" t="s">
        <v>159</v>
      </c>
      <c r="F1093" t="s">
        <v>251</v>
      </c>
      <c r="G1093" s="31">
        <v>0</v>
      </c>
      <c r="H1093" t="s">
        <v>256</v>
      </c>
      <c r="I1093" t="s">
        <v>255</v>
      </c>
    </row>
    <row r="1094" spans="1:9" hidden="1" x14ac:dyDescent="0.25">
      <c r="A1094" s="1">
        <v>44946</v>
      </c>
      <c r="B1094" t="s">
        <v>262</v>
      </c>
      <c r="C1094" t="s">
        <v>57</v>
      </c>
      <c r="D1094" t="s">
        <v>73</v>
      </c>
      <c r="E1094" t="s">
        <v>163</v>
      </c>
      <c r="F1094" t="s">
        <v>251</v>
      </c>
      <c r="G1094" s="31">
        <v>0</v>
      </c>
      <c r="H1094" t="s">
        <v>256</v>
      </c>
      <c r="I1094" t="s">
        <v>255</v>
      </c>
    </row>
    <row r="1095" spans="1:9" hidden="1" x14ac:dyDescent="0.25">
      <c r="A1095" s="1">
        <v>44946</v>
      </c>
      <c r="B1095" t="s">
        <v>262</v>
      </c>
      <c r="C1095" t="s">
        <v>57</v>
      </c>
      <c r="D1095" t="s">
        <v>73</v>
      </c>
      <c r="E1095" t="s">
        <v>161</v>
      </c>
      <c r="F1095" t="s">
        <v>251</v>
      </c>
      <c r="G1095" s="31">
        <v>0</v>
      </c>
      <c r="H1095" t="s">
        <v>256</v>
      </c>
      <c r="I1095" t="s">
        <v>255</v>
      </c>
    </row>
    <row r="1096" spans="1:9" hidden="1" x14ac:dyDescent="0.25">
      <c r="A1096" s="1">
        <v>44946</v>
      </c>
      <c r="B1096" t="s">
        <v>262</v>
      </c>
      <c r="C1096" t="s">
        <v>57</v>
      </c>
      <c r="D1096" t="s">
        <v>73</v>
      </c>
      <c r="E1096" t="s">
        <v>158</v>
      </c>
      <c r="F1096" t="s">
        <v>251</v>
      </c>
      <c r="G1096" s="31">
        <v>0</v>
      </c>
      <c r="H1096" t="s">
        <v>256</v>
      </c>
      <c r="I1096" t="s">
        <v>255</v>
      </c>
    </row>
    <row r="1097" spans="1:9" hidden="1" x14ac:dyDescent="0.25">
      <c r="A1097" s="1">
        <v>44946</v>
      </c>
      <c r="B1097" t="s">
        <v>262</v>
      </c>
      <c r="C1097" t="s">
        <v>57</v>
      </c>
      <c r="D1097" t="s">
        <v>73</v>
      </c>
      <c r="E1097" t="s">
        <v>160</v>
      </c>
      <c r="F1097" t="s">
        <v>251</v>
      </c>
      <c r="G1097" s="31">
        <v>0</v>
      </c>
      <c r="H1097" t="s">
        <v>256</v>
      </c>
      <c r="I1097" t="s">
        <v>255</v>
      </c>
    </row>
    <row r="1098" spans="1:9" hidden="1" x14ac:dyDescent="0.25">
      <c r="A1098" s="1">
        <v>44946</v>
      </c>
      <c r="B1098" t="s">
        <v>262</v>
      </c>
      <c r="C1098" t="s">
        <v>57</v>
      </c>
      <c r="D1098" t="s">
        <v>73</v>
      </c>
      <c r="E1098" t="s">
        <v>166</v>
      </c>
      <c r="F1098" t="s">
        <v>251</v>
      </c>
      <c r="G1098" s="31">
        <v>0</v>
      </c>
      <c r="H1098" t="s">
        <v>256</v>
      </c>
      <c r="I1098" t="s">
        <v>255</v>
      </c>
    </row>
    <row r="1099" spans="1:9" hidden="1" x14ac:dyDescent="0.25">
      <c r="A1099" s="1">
        <v>44946</v>
      </c>
      <c r="B1099" t="s">
        <v>262</v>
      </c>
      <c r="C1099" t="s">
        <v>57</v>
      </c>
      <c r="D1099" t="s">
        <v>73</v>
      </c>
      <c r="E1099" t="s">
        <v>164</v>
      </c>
      <c r="F1099" t="s">
        <v>251</v>
      </c>
      <c r="G1099" s="31">
        <v>0</v>
      </c>
      <c r="H1099" t="s">
        <v>256</v>
      </c>
      <c r="I1099" t="s">
        <v>255</v>
      </c>
    </row>
    <row r="1100" spans="1:9" hidden="1" x14ac:dyDescent="0.25">
      <c r="A1100" s="1">
        <v>44946</v>
      </c>
      <c r="B1100" t="s">
        <v>262</v>
      </c>
      <c r="C1100" t="s">
        <v>57</v>
      </c>
      <c r="D1100" t="s">
        <v>73</v>
      </c>
      <c r="E1100" t="s">
        <v>162</v>
      </c>
      <c r="F1100" t="s">
        <v>251</v>
      </c>
      <c r="G1100" s="31">
        <v>0</v>
      </c>
      <c r="H1100" t="s">
        <v>256</v>
      </c>
      <c r="I1100" t="s">
        <v>255</v>
      </c>
    </row>
    <row r="1101" spans="1:9" hidden="1" x14ac:dyDescent="0.25">
      <c r="A1101" s="1">
        <v>44946</v>
      </c>
      <c r="B1101" t="s">
        <v>262</v>
      </c>
      <c r="C1101" t="s">
        <v>57</v>
      </c>
      <c r="D1101" t="s">
        <v>73</v>
      </c>
      <c r="E1101" t="s">
        <v>165</v>
      </c>
      <c r="F1101" t="s">
        <v>251</v>
      </c>
      <c r="G1101" s="31">
        <v>0</v>
      </c>
      <c r="H1101" t="s">
        <v>256</v>
      </c>
      <c r="I1101" t="s">
        <v>255</v>
      </c>
    </row>
    <row r="1102" spans="1:9" hidden="1" x14ac:dyDescent="0.25">
      <c r="A1102" s="1">
        <v>44946</v>
      </c>
      <c r="B1102" t="s">
        <v>262</v>
      </c>
      <c r="C1102" t="s">
        <v>57</v>
      </c>
      <c r="D1102" t="s">
        <v>73</v>
      </c>
      <c r="E1102" t="s">
        <v>167</v>
      </c>
      <c r="F1102" t="s">
        <v>251</v>
      </c>
      <c r="G1102" s="31">
        <v>0</v>
      </c>
      <c r="H1102" t="s">
        <v>256</v>
      </c>
      <c r="I1102" t="s">
        <v>255</v>
      </c>
    </row>
    <row r="1103" spans="1:9" hidden="1" x14ac:dyDescent="0.25">
      <c r="A1103" s="1">
        <v>44946</v>
      </c>
      <c r="B1103" t="s">
        <v>262</v>
      </c>
      <c r="C1103" t="s">
        <v>57</v>
      </c>
      <c r="D1103" t="s">
        <v>73</v>
      </c>
      <c r="E1103" t="s">
        <v>1</v>
      </c>
      <c r="F1103" t="s">
        <v>251</v>
      </c>
      <c r="G1103" s="31">
        <v>0</v>
      </c>
      <c r="H1103" t="s">
        <v>256</v>
      </c>
      <c r="I1103" t="s">
        <v>255</v>
      </c>
    </row>
    <row r="1104" spans="1:9" hidden="1" x14ac:dyDescent="0.25">
      <c r="A1104" s="1">
        <v>44946</v>
      </c>
      <c r="B1104" t="s">
        <v>262</v>
      </c>
      <c r="C1104" t="s">
        <v>51</v>
      </c>
      <c r="D1104" t="s">
        <v>73</v>
      </c>
      <c r="E1104" t="s">
        <v>132</v>
      </c>
      <c r="F1104" t="s">
        <v>251</v>
      </c>
      <c r="G1104" s="31">
        <v>0.18400582578125887</v>
      </c>
      <c r="H1104" t="s">
        <v>256</v>
      </c>
      <c r="I1104" t="s">
        <v>255</v>
      </c>
    </row>
    <row r="1105" spans="1:9" hidden="1" x14ac:dyDescent="0.25">
      <c r="A1105" s="1">
        <v>44946</v>
      </c>
      <c r="B1105" t="s">
        <v>262</v>
      </c>
      <c r="C1105" t="s">
        <v>51</v>
      </c>
      <c r="D1105" t="s">
        <v>73</v>
      </c>
      <c r="E1105" t="s">
        <v>133</v>
      </c>
      <c r="F1105" t="s">
        <v>251</v>
      </c>
      <c r="G1105" s="31">
        <v>9.2504475919155907E-2</v>
      </c>
      <c r="H1105" t="s">
        <v>256</v>
      </c>
      <c r="I1105" t="s">
        <v>255</v>
      </c>
    </row>
    <row r="1106" spans="1:9" hidden="1" x14ac:dyDescent="0.25">
      <c r="A1106" s="1">
        <v>44946</v>
      </c>
      <c r="B1106" t="s">
        <v>262</v>
      </c>
      <c r="C1106" t="s">
        <v>51</v>
      </c>
      <c r="D1106" t="s">
        <v>73</v>
      </c>
      <c r="E1106" t="s">
        <v>134</v>
      </c>
      <c r="F1106" t="s">
        <v>251</v>
      </c>
      <c r="G1106" s="31">
        <v>0.1329628509349691</v>
      </c>
      <c r="H1106" t="s">
        <v>256</v>
      </c>
      <c r="I1106" t="s">
        <v>255</v>
      </c>
    </row>
    <row r="1107" spans="1:9" hidden="1" x14ac:dyDescent="0.25">
      <c r="A1107" s="1">
        <v>44946</v>
      </c>
      <c r="B1107" t="s">
        <v>262</v>
      </c>
      <c r="C1107" t="s">
        <v>51</v>
      </c>
      <c r="D1107" t="s">
        <v>73</v>
      </c>
      <c r="E1107" t="s">
        <v>135</v>
      </c>
      <c r="F1107" t="s">
        <v>251</v>
      </c>
      <c r="G1107" s="31">
        <v>0.17401286562102752</v>
      </c>
      <c r="H1107" t="s">
        <v>256</v>
      </c>
      <c r="I1107" t="s">
        <v>255</v>
      </c>
    </row>
    <row r="1108" spans="1:9" hidden="1" x14ac:dyDescent="0.25">
      <c r="A1108" s="1">
        <v>44946</v>
      </c>
      <c r="B1108" t="s">
        <v>262</v>
      </c>
      <c r="C1108" t="s">
        <v>51</v>
      </c>
      <c r="D1108" t="s">
        <v>73</v>
      </c>
      <c r="E1108" t="s">
        <v>137</v>
      </c>
      <c r="F1108" t="s">
        <v>251</v>
      </c>
      <c r="G1108" s="31">
        <v>0.2129495318961459</v>
      </c>
      <c r="H1108" t="s">
        <v>256</v>
      </c>
      <c r="I1108" t="s">
        <v>255</v>
      </c>
    </row>
    <row r="1109" spans="1:9" hidden="1" x14ac:dyDescent="0.25">
      <c r="A1109" s="1">
        <v>44946</v>
      </c>
      <c r="B1109" t="s">
        <v>262</v>
      </c>
      <c r="C1109" t="s">
        <v>51</v>
      </c>
      <c r="D1109" t="s">
        <v>73</v>
      </c>
      <c r="E1109" t="s">
        <v>138</v>
      </c>
      <c r="F1109" t="s">
        <v>251</v>
      </c>
      <c r="G1109" s="31">
        <v>5.8833630336889431E-3</v>
      </c>
      <c r="H1109" t="s">
        <v>256</v>
      </c>
      <c r="I1109" t="s">
        <v>255</v>
      </c>
    </row>
    <row r="1110" spans="1:9" hidden="1" x14ac:dyDescent="0.25">
      <c r="A1110" s="1">
        <v>44946</v>
      </c>
      <c r="B1110" t="s">
        <v>262</v>
      </c>
      <c r="C1110" t="s">
        <v>51</v>
      </c>
      <c r="D1110" t="s">
        <v>73</v>
      </c>
      <c r="E1110" t="s">
        <v>139</v>
      </c>
      <c r="F1110" t="s">
        <v>251</v>
      </c>
      <c r="G1110" s="31">
        <v>0.74334678667145337</v>
      </c>
      <c r="H1110" t="s">
        <v>256</v>
      </c>
      <c r="I1110" t="s">
        <v>255</v>
      </c>
    </row>
    <row r="1111" spans="1:9" hidden="1" x14ac:dyDescent="0.25">
      <c r="A1111" s="1">
        <v>44946</v>
      </c>
      <c r="B1111" t="s">
        <v>262</v>
      </c>
      <c r="C1111" t="s">
        <v>51</v>
      </c>
      <c r="D1111" t="s">
        <v>73</v>
      </c>
      <c r="E1111" t="s">
        <v>140</v>
      </c>
      <c r="F1111" t="s">
        <v>251</v>
      </c>
      <c r="G1111" s="31">
        <v>9.1774851067878777E-2</v>
      </c>
      <c r="H1111" t="s">
        <v>256</v>
      </c>
      <c r="I1111" t="s">
        <v>255</v>
      </c>
    </row>
    <row r="1112" spans="1:9" hidden="1" x14ac:dyDescent="0.25">
      <c r="A1112" s="1">
        <v>44946</v>
      </c>
      <c r="B1112" t="s">
        <v>262</v>
      </c>
      <c r="C1112" t="s">
        <v>51</v>
      </c>
      <c r="D1112" t="s">
        <v>73</v>
      </c>
      <c r="E1112" t="s">
        <v>141</v>
      </c>
      <c r="F1112" t="s">
        <v>251</v>
      </c>
      <c r="G1112" s="31">
        <v>8.7527729696025749E-2</v>
      </c>
      <c r="H1112" t="s">
        <v>256</v>
      </c>
      <c r="I1112" t="s">
        <v>255</v>
      </c>
    </row>
    <row r="1113" spans="1:9" hidden="1" x14ac:dyDescent="0.25">
      <c r="A1113" s="1">
        <v>44946</v>
      </c>
      <c r="B1113" t="s">
        <v>262</v>
      </c>
      <c r="C1113" t="s">
        <v>51</v>
      </c>
      <c r="D1113" t="s">
        <v>73</v>
      </c>
      <c r="E1113" t="s">
        <v>142</v>
      </c>
      <c r="F1113" t="s">
        <v>251</v>
      </c>
      <c r="G1113" s="31">
        <v>2.0267026463403691E-2</v>
      </c>
      <c r="H1113" t="s">
        <v>256</v>
      </c>
      <c r="I1113" t="s">
        <v>255</v>
      </c>
    </row>
    <row r="1114" spans="1:9" hidden="1" x14ac:dyDescent="0.25">
      <c r="A1114" s="1">
        <v>44946</v>
      </c>
      <c r="B1114" t="s">
        <v>262</v>
      </c>
      <c r="C1114" t="s">
        <v>51</v>
      </c>
      <c r="D1114" t="s">
        <v>73</v>
      </c>
      <c r="E1114" t="s">
        <v>143</v>
      </c>
      <c r="F1114" t="s">
        <v>251</v>
      </c>
      <c r="G1114" s="31">
        <v>2.2858188277096585</v>
      </c>
      <c r="H1114" t="s">
        <v>256</v>
      </c>
      <c r="I1114" t="s">
        <v>255</v>
      </c>
    </row>
    <row r="1115" spans="1:9" hidden="1" x14ac:dyDescent="0.25">
      <c r="A1115" s="1">
        <v>44946</v>
      </c>
      <c r="B1115" t="s">
        <v>262</v>
      </c>
      <c r="C1115" t="s">
        <v>51</v>
      </c>
      <c r="D1115" t="s">
        <v>73</v>
      </c>
      <c r="E1115" t="s">
        <v>144</v>
      </c>
      <c r="F1115" t="s">
        <v>251</v>
      </c>
      <c r="G1115" s="31">
        <v>9.1863982034945557E-2</v>
      </c>
      <c r="H1115" t="s">
        <v>256</v>
      </c>
      <c r="I1115" t="s">
        <v>255</v>
      </c>
    </row>
    <row r="1116" spans="1:9" hidden="1" x14ac:dyDescent="0.25">
      <c r="A1116" s="1">
        <v>44946</v>
      </c>
      <c r="B1116" t="s">
        <v>262</v>
      </c>
      <c r="C1116" t="s">
        <v>51</v>
      </c>
      <c r="D1116" t="s">
        <v>73</v>
      </c>
      <c r="E1116" t="s">
        <v>145</v>
      </c>
      <c r="F1116" t="s">
        <v>251</v>
      </c>
      <c r="G1116" s="31">
        <v>2.9154927791528059E-2</v>
      </c>
      <c r="H1116" t="s">
        <v>256</v>
      </c>
      <c r="I1116" t="s">
        <v>255</v>
      </c>
    </row>
    <row r="1117" spans="1:9" hidden="1" x14ac:dyDescent="0.25">
      <c r="A1117" s="1">
        <v>44946</v>
      </c>
      <c r="B1117" t="s">
        <v>262</v>
      </c>
      <c r="C1117" t="s">
        <v>51</v>
      </c>
      <c r="D1117" t="s">
        <v>73</v>
      </c>
      <c r="E1117" t="s">
        <v>146</v>
      </c>
      <c r="F1117" t="s">
        <v>251</v>
      </c>
      <c r="G1117" s="31">
        <v>1.4357887025982008E-2</v>
      </c>
      <c r="H1117" t="s">
        <v>256</v>
      </c>
      <c r="I1117" t="s">
        <v>255</v>
      </c>
    </row>
    <row r="1118" spans="1:9" hidden="1" x14ac:dyDescent="0.25">
      <c r="A1118" s="1">
        <v>44946</v>
      </c>
      <c r="B1118" t="s">
        <v>262</v>
      </c>
      <c r="C1118" t="s">
        <v>51</v>
      </c>
      <c r="D1118" t="s">
        <v>73</v>
      </c>
      <c r="E1118" t="s">
        <v>147</v>
      </c>
      <c r="F1118" t="s">
        <v>251</v>
      </c>
      <c r="G1118" s="31">
        <v>0.95268306727338603</v>
      </c>
      <c r="H1118" t="s">
        <v>256</v>
      </c>
      <c r="I1118" t="s">
        <v>255</v>
      </c>
    </row>
    <row r="1119" spans="1:9" hidden="1" x14ac:dyDescent="0.25">
      <c r="A1119" s="1">
        <v>44946</v>
      </c>
      <c r="B1119" t="s">
        <v>262</v>
      </c>
      <c r="C1119" t="s">
        <v>51</v>
      </c>
      <c r="D1119" t="s">
        <v>73</v>
      </c>
      <c r="E1119" t="s">
        <v>148</v>
      </c>
      <c r="F1119" t="s">
        <v>251</v>
      </c>
      <c r="G1119" s="31">
        <v>36.477153102845371</v>
      </c>
      <c r="H1119" t="s">
        <v>256</v>
      </c>
      <c r="I1119" t="s">
        <v>255</v>
      </c>
    </row>
    <row r="1120" spans="1:9" hidden="1" x14ac:dyDescent="0.25">
      <c r="A1120" s="1">
        <v>44946</v>
      </c>
      <c r="B1120" t="s">
        <v>262</v>
      </c>
      <c r="C1120" t="s">
        <v>51</v>
      </c>
      <c r="D1120" t="s">
        <v>73</v>
      </c>
      <c r="E1120" t="s">
        <v>148</v>
      </c>
      <c r="F1120" t="s">
        <v>252</v>
      </c>
      <c r="G1120" s="31">
        <v>36.477153102845371</v>
      </c>
      <c r="H1120" t="s">
        <v>256</v>
      </c>
      <c r="I1120" t="s">
        <v>255</v>
      </c>
    </row>
    <row r="1121" spans="1:9" hidden="1" x14ac:dyDescent="0.25">
      <c r="A1121" s="1">
        <v>44946</v>
      </c>
      <c r="B1121" t="s">
        <v>262</v>
      </c>
      <c r="C1121" t="s">
        <v>51</v>
      </c>
      <c r="D1121" t="s">
        <v>73</v>
      </c>
      <c r="E1121" t="s">
        <v>149</v>
      </c>
      <c r="F1121" t="s">
        <v>251</v>
      </c>
      <c r="G1121" s="31">
        <v>2.3313795356770046</v>
      </c>
      <c r="H1121" t="s">
        <v>256</v>
      </c>
      <c r="I1121" t="s">
        <v>255</v>
      </c>
    </row>
    <row r="1122" spans="1:9" hidden="1" x14ac:dyDescent="0.25">
      <c r="A1122" s="1">
        <v>44946</v>
      </c>
      <c r="B1122" t="s">
        <v>262</v>
      </c>
      <c r="C1122" t="s">
        <v>51</v>
      </c>
      <c r="D1122" t="s">
        <v>73</v>
      </c>
      <c r="E1122" t="s">
        <v>150</v>
      </c>
      <c r="F1122" t="s">
        <v>251</v>
      </c>
      <c r="G1122" s="31">
        <v>46.265222257300934</v>
      </c>
      <c r="H1122" t="s">
        <v>256</v>
      </c>
      <c r="I1122" t="s">
        <v>255</v>
      </c>
    </row>
    <row r="1123" spans="1:9" hidden="1" x14ac:dyDescent="0.25">
      <c r="A1123" s="1">
        <v>44946</v>
      </c>
      <c r="B1123" t="s">
        <v>262</v>
      </c>
      <c r="C1123" t="s">
        <v>51</v>
      </c>
      <c r="D1123" t="s">
        <v>73</v>
      </c>
      <c r="E1123" t="s">
        <v>150</v>
      </c>
      <c r="F1123" t="s">
        <v>252</v>
      </c>
      <c r="G1123" s="31">
        <v>46.265222257300934</v>
      </c>
      <c r="H1123" t="s">
        <v>256</v>
      </c>
      <c r="I1123" t="s">
        <v>255</v>
      </c>
    </row>
    <row r="1124" spans="1:9" hidden="1" x14ac:dyDescent="0.25">
      <c r="A1124" s="1">
        <v>44946</v>
      </c>
      <c r="B1124" t="s">
        <v>262</v>
      </c>
      <c r="C1124" t="s">
        <v>51</v>
      </c>
      <c r="D1124" t="s">
        <v>73</v>
      </c>
      <c r="E1124" t="s">
        <v>151</v>
      </c>
      <c r="F1124" t="s">
        <v>251</v>
      </c>
      <c r="G1124" s="31">
        <v>0.19046083853956744</v>
      </c>
      <c r="H1124" t="s">
        <v>256</v>
      </c>
      <c r="I1124" t="s">
        <v>255</v>
      </c>
    </row>
    <row r="1125" spans="1:9" hidden="1" x14ac:dyDescent="0.25">
      <c r="A1125" s="1">
        <v>44946</v>
      </c>
      <c r="B1125" t="s">
        <v>262</v>
      </c>
      <c r="C1125" t="s">
        <v>51</v>
      </c>
      <c r="D1125" t="s">
        <v>73</v>
      </c>
      <c r="E1125" t="s">
        <v>155</v>
      </c>
      <c r="F1125" t="s">
        <v>251</v>
      </c>
      <c r="G1125" s="31">
        <v>0</v>
      </c>
      <c r="H1125" t="s">
        <v>256</v>
      </c>
      <c r="I1125" t="s">
        <v>255</v>
      </c>
    </row>
    <row r="1126" spans="1:9" hidden="1" x14ac:dyDescent="0.25">
      <c r="A1126" s="1">
        <v>44946</v>
      </c>
      <c r="B1126" t="s">
        <v>262</v>
      </c>
      <c r="C1126" t="s">
        <v>51</v>
      </c>
      <c r="D1126" t="s">
        <v>73</v>
      </c>
      <c r="E1126" t="s">
        <v>153</v>
      </c>
      <c r="F1126" t="s">
        <v>251</v>
      </c>
      <c r="G1126" s="31">
        <v>3.1398790170238909E-2</v>
      </c>
      <c r="H1126" t="s">
        <v>256</v>
      </c>
      <c r="I1126" t="s">
        <v>255</v>
      </c>
    </row>
    <row r="1127" spans="1:9" hidden="1" x14ac:dyDescent="0.25">
      <c r="A1127" s="1">
        <v>44946</v>
      </c>
      <c r="B1127" t="s">
        <v>262</v>
      </c>
      <c r="C1127" t="s">
        <v>51</v>
      </c>
      <c r="D1127" t="s">
        <v>73</v>
      </c>
      <c r="E1127" t="s">
        <v>152</v>
      </c>
      <c r="F1127" t="s">
        <v>251</v>
      </c>
      <c r="G1127" s="31">
        <v>0</v>
      </c>
      <c r="H1127" t="s">
        <v>256</v>
      </c>
      <c r="I1127" t="s">
        <v>255</v>
      </c>
    </row>
    <row r="1128" spans="1:9" hidden="1" x14ac:dyDescent="0.25">
      <c r="A1128" s="1">
        <v>44946</v>
      </c>
      <c r="B1128" t="s">
        <v>262</v>
      </c>
      <c r="C1128" t="s">
        <v>51</v>
      </c>
      <c r="D1128" t="s">
        <v>73</v>
      </c>
      <c r="E1128" t="s">
        <v>154</v>
      </c>
      <c r="F1128" t="s">
        <v>251</v>
      </c>
      <c r="G1128" s="31">
        <v>0</v>
      </c>
      <c r="H1128" t="s">
        <v>256</v>
      </c>
      <c r="I1128" t="s">
        <v>255</v>
      </c>
    </row>
    <row r="1129" spans="1:9" hidden="1" x14ac:dyDescent="0.25">
      <c r="A1129" s="1">
        <v>44946</v>
      </c>
      <c r="B1129" t="s">
        <v>262</v>
      </c>
      <c r="C1129" t="s">
        <v>51</v>
      </c>
      <c r="D1129" t="s">
        <v>73</v>
      </c>
      <c r="E1129" t="s">
        <v>157</v>
      </c>
      <c r="F1129" t="s">
        <v>251</v>
      </c>
      <c r="G1129" s="31">
        <v>0</v>
      </c>
      <c r="H1129" t="s">
        <v>256</v>
      </c>
      <c r="I1129" t="s">
        <v>255</v>
      </c>
    </row>
    <row r="1130" spans="1:9" hidden="1" x14ac:dyDescent="0.25">
      <c r="A1130" s="1">
        <v>44946</v>
      </c>
      <c r="B1130" t="s">
        <v>262</v>
      </c>
      <c r="C1130" t="s">
        <v>51</v>
      </c>
      <c r="D1130" t="s">
        <v>73</v>
      </c>
      <c r="E1130" t="s">
        <v>156</v>
      </c>
      <c r="F1130" t="s">
        <v>251</v>
      </c>
      <c r="G1130" s="31">
        <v>0</v>
      </c>
      <c r="H1130" t="s">
        <v>256</v>
      </c>
      <c r="I1130" t="s">
        <v>255</v>
      </c>
    </row>
    <row r="1131" spans="1:9" hidden="1" x14ac:dyDescent="0.25">
      <c r="A1131" s="1">
        <v>44946</v>
      </c>
      <c r="B1131" t="s">
        <v>262</v>
      </c>
      <c r="C1131" t="s">
        <v>51</v>
      </c>
      <c r="D1131" t="s">
        <v>73</v>
      </c>
      <c r="E1131" t="s">
        <v>159</v>
      </c>
      <c r="F1131" t="s">
        <v>251</v>
      </c>
      <c r="G1131" s="31">
        <v>0</v>
      </c>
      <c r="H1131" t="s">
        <v>256</v>
      </c>
      <c r="I1131" t="s">
        <v>255</v>
      </c>
    </row>
    <row r="1132" spans="1:9" hidden="1" x14ac:dyDescent="0.25">
      <c r="A1132" s="1">
        <v>44946</v>
      </c>
      <c r="B1132" t="s">
        <v>262</v>
      </c>
      <c r="C1132" t="s">
        <v>51</v>
      </c>
      <c r="D1132" t="s">
        <v>73</v>
      </c>
      <c r="E1132" t="s">
        <v>163</v>
      </c>
      <c r="F1132" t="s">
        <v>251</v>
      </c>
      <c r="G1132" s="31">
        <v>0</v>
      </c>
      <c r="H1132" t="s">
        <v>256</v>
      </c>
      <c r="I1132" t="s">
        <v>255</v>
      </c>
    </row>
    <row r="1133" spans="1:9" hidden="1" x14ac:dyDescent="0.25">
      <c r="A1133" s="1">
        <v>44946</v>
      </c>
      <c r="B1133" t="s">
        <v>262</v>
      </c>
      <c r="C1133" t="s">
        <v>51</v>
      </c>
      <c r="D1133" t="s">
        <v>73</v>
      </c>
      <c r="E1133" t="s">
        <v>161</v>
      </c>
      <c r="F1133" t="s">
        <v>251</v>
      </c>
      <c r="G1133" s="31">
        <v>0</v>
      </c>
      <c r="H1133" t="s">
        <v>256</v>
      </c>
      <c r="I1133" t="s">
        <v>255</v>
      </c>
    </row>
    <row r="1134" spans="1:9" hidden="1" x14ac:dyDescent="0.25">
      <c r="A1134" s="1">
        <v>44946</v>
      </c>
      <c r="B1134" t="s">
        <v>262</v>
      </c>
      <c r="C1134" t="s">
        <v>51</v>
      </c>
      <c r="D1134" t="s">
        <v>73</v>
      </c>
      <c r="E1134" t="s">
        <v>158</v>
      </c>
      <c r="F1134" t="s">
        <v>251</v>
      </c>
      <c r="G1134" s="31">
        <v>0</v>
      </c>
      <c r="H1134" t="s">
        <v>256</v>
      </c>
      <c r="I1134" t="s">
        <v>255</v>
      </c>
    </row>
    <row r="1135" spans="1:9" hidden="1" x14ac:dyDescent="0.25">
      <c r="A1135" s="1">
        <v>44946</v>
      </c>
      <c r="B1135" t="s">
        <v>262</v>
      </c>
      <c r="C1135" t="s">
        <v>51</v>
      </c>
      <c r="D1135" t="s">
        <v>73</v>
      </c>
      <c r="E1135" t="s">
        <v>160</v>
      </c>
      <c r="F1135" t="s">
        <v>251</v>
      </c>
      <c r="G1135" s="31">
        <v>0</v>
      </c>
      <c r="H1135" t="s">
        <v>256</v>
      </c>
      <c r="I1135" t="s">
        <v>255</v>
      </c>
    </row>
    <row r="1136" spans="1:9" hidden="1" x14ac:dyDescent="0.25">
      <c r="A1136" s="1">
        <v>44946</v>
      </c>
      <c r="B1136" t="s">
        <v>262</v>
      </c>
      <c r="C1136" t="s">
        <v>51</v>
      </c>
      <c r="D1136" t="s">
        <v>73</v>
      </c>
      <c r="E1136" t="s">
        <v>166</v>
      </c>
      <c r="F1136" t="s">
        <v>251</v>
      </c>
      <c r="G1136" s="31">
        <v>4.7049799087281304E-2</v>
      </c>
      <c r="H1136" t="s">
        <v>256</v>
      </c>
      <c r="I1136" t="s">
        <v>255</v>
      </c>
    </row>
    <row r="1137" spans="1:9" hidden="1" x14ac:dyDescent="0.25">
      <c r="A1137" s="1">
        <v>44946</v>
      </c>
      <c r="B1137" t="s">
        <v>262</v>
      </c>
      <c r="C1137" t="s">
        <v>51</v>
      </c>
      <c r="D1137" t="s">
        <v>73</v>
      </c>
      <c r="E1137" t="s">
        <v>164</v>
      </c>
      <c r="F1137" t="s">
        <v>251</v>
      </c>
      <c r="G1137" s="31">
        <v>0</v>
      </c>
      <c r="H1137" t="s">
        <v>256</v>
      </c>
      <c r="I1137" t="s">
        <v>255</v>
      </c>
    </row>
    <row r="1138" spans="1:9" hidden="1" x14ac:dyDescent="0.25">
      <c r="A1138" s="1">
        <v>44946</v>
      </c>
      <c r="B1138" t="s">
        <v>262</v>
      </c>
      <c r="C1138" t="s">
        <v>51</v>
      </c>
      <c r="D1138" t="s">
        <v>73</v>
      </c>
      <c r="E1138" t="s">
        <v>162</v>
      </c>
      <c r="F1138" t="s">
        <v>251</v>
      </c>
      <c r="G1138" s="31">
        <v>7.8174381831429884E-2</v>
      </c>
      <c r="H1138" t="s">
        <v>256</v>
      </c>
      <c r="I1138" t="s">
        <v>255</v>
      </c>
    </row>
    <row r="1139" spans="1:9" hidden="1" x14ac:dyDescent="0.25">
      <c r="A1139" s="1">
        <v>44946</v>
      </c>
      <c r="B1139" t="s">
        <v>262</v>
      </c>
      <c r="C1139" t="s">
        <v>51</v>
      </c>
      <c r="D1139" t="s">
        <v>73</v>
      </c>
      <c r="E1139" t="s">
        <v>165</v>
      </c>
      <c r="F1139" t="s">
        <v>251</v>
      </c>
      <c r="G1139" s="31">
        <v>0</v>
      </c>
      <c r="H1139" t="s">
        <v>256</v>
      </c>
      <c r="I1139" t="s">
        <v>255</v>
      </c>
    </row>
    <row r="1140" spans="1:9" hidden="1" x14ac:dyDescent="0.25">
      <c r="A1140" s="1">
        <v>44946</v>
      </c>
      <c r="B1140" t="s">
        <v>262</v>
      </c>
      <c r="C1140" t="s">
        <v>51</v>
      </c>
      <c r="D1140" t="s">
        <v>73</v>
      </c>
      <c r="E1140" t="s">
        <v>167</v>
      </c>
      <c r="F1140" t="s">
        <v>251</v>
      </c>
      <c r="G1140" s="31">
        <v>0</v>
      </c>
      <c r="H1140" t="s">
        <v>256</v>
      </c>
      <c r="I1140" t="s">
        <v>255</v>
      </c>
    </row>
    <row r="1141" spans="1:9" hidden="1" x14ac:dyDescent="0.25">
      <c r="A1141" s="1">
        <v>44946</v>
      </c>
      <c r="B1141" t="s">
        <v>262</v>
      </c>
      <c r="C1141" t="s">
        <v>51</v>
      </c>
      <c r="D1141" t="s">
        <v>73</v>
      </c>
      <c r="E1141" t="s">
        <v>1</v>
      </c>
      <c r="F1141" t="s">
        <v>251</v>
      </c>
      <c r="G1141" s="31">
        <v>0</v>
      </c>
      <c r="H1141" t="s">
        <v>256</v>
      </c>
      <c r="I1141" t="s">
        <v>255</v>
      </c>
    </row>
    <row r="1142" spans="1:9" hidden="1" x14ac:dyDescent="0.25">
      <c r="A1142" s="1">
        <v>44946</v>
      </c>
      <c r="B1142" t="s">
        <v>258</v>
      </c>
      <c r="C1142" t="s">
        <v>57</v>
      </c>
      <c r="D1142" t="s">
        <v>72</v>
      </c>
      <c r="E1142" t="s">
        <v>132</v>
      </c>
      <c r="F1142" t="s">
        <v>251</v>
      </c>
      <c r="G1142" s="31">
        <v>0</v>
      </c>
      <c r="H1142" t="s">
        <v>256</v>
      </c>
      <c r="I1142" t="s">
        <v>255</v>
      </c>
    </row>
    <row r="1143" spans="1:9" hidden="1" x14ac:dyDescent="0.25">
      <c r="A1143" s="1">
        <v>44946</v>
      </c>
      <c r="B1143" t="s">
        <v>258</v>
      </c>
      <c r="C1143" t="s">
        <v>57</v>
      </c>
      <c r="D1143" t="s">
        <v>72</v>
      </c>
      <c r="E1143" t="s">
        <v>133</v>
      </c>
      <c r="F1143" t="s">
        <v>251</v>
      </c>
      <c r="G1143" s="31">
        <v>3.7898929372381126E-4</v>
      </c>
      <c r="H1143" t="s">
        <v>256</v>
      </c>
      <c r="I1143" t="s">
        <v>255</v>
      </c>
    </row>
    <row r="1144" spans="1:9" hidden="1" x14ac:dyDescent="0.25">
      <c r="A1144" s="1">
        <v>44946</v>
      </c>
      <c r="B1144" t="s">
        <v>258</v>
      </c>
      <c r="C1144" t="s">
        <v>57</v>
      </c>
      <c r="D1144" t="s">
        <v>72</v>
      </c>
      <c r="E1144" t="s">
        <v>134</v>
      </c>
      <c r="F1144" t="s">
        <v>251</v>
      </c>
      <c r="G1144" s="31">
        <v>0</v>
      </c>
      <c r="H1144" t="s">
        <v>256</v>
      </c>
      <c r="I1144" t="s">
        <v>255</v>
      </c>
    </row>
    <row r="1145" spans="1:9" hidden="1" x14ac:dyDescent="0.25">
      <c r="A1145" s="1">
        <v>44946</v>
      </c>
      <c r="B1145" t="s">
        <v>258</v>
      </c>
      <c r="C1145" t="s">
        <v>57</v>
      </c>
      <c r="D1145" t="s">
        <v>72</v>
      </c>
      <c r="E1145" t="s">
        <v>135</v>
      </c>
      <c r="F1145" t="s">
        <v>251</v>
      </c>
      <c r="G1145" s="31">
        <v>1.601393590893717E-3</v>
      </c>
      <c r="H1145" t="s">
        <v>256</v>
      </c>
      <c r="I1145" t="s">
        <v>255</v>
      </c>
    </row>
    <row r="1146" spans="1:9" hidden="1" x14ac:dyDescent="0.25">
      <c r="A1146" s="1">
        <v>44946</v>
      </c>
      <c r="B1146" t="s">
        <v>258</v>
      </c>
      <c r="C1146" t="s">
        <v>57</v>
      </c>
      <c r="D1146" t="s">
        <v>72</v>
      </c>
      <c r="E1146" t="s">
        <v>137</v>
      </c>
      <c r="F1146" t="s">
        <v>251</v>
      </c>
      <c r="G1146" s="31">
        <v>1.4917144197087991E-3</v>
      </c>
      <c r="H1146" t="s">
        <v>256</v>
      </c>
      <c r="I1146" t="s">
        <v>255</v>
      </c>
    </row>
    <row r="1147" spans="1:9" hidden="1" x14ac:dyDescent="0.25">
      <c r="A1147" s="1">
        <v>44946</v>
      </c>
      <c r="B1147" t="s">
        <v>258</v>
      </c>
      <c r="C1147" t="s">
        <v>57</v>
      </c>
      <c r="D1147" t="s">
        <v>72</v>
      </c>
      <c r="E1147" t="s">
        <v>138</v>
      </c>
      <c r="F1147" t="s">
        <v>251</v>
      </c>
      <c r="G1147" s="31">
        <v>0</v>
      </c>
      <c r="H1147" t="s">
        <v>256</v>
      </c>
      <c r="I1147" t="s">
        <v>255</v>
      </c>
    </row>
    <row r="1148" spans="1:9" hidden="1" x14ac:dyDescent="0.25">
      <c r="A1148" s="1">
        <v>44946</v>
      </c>
      <c r="B1148" t="s">
        <v>258</v>
      </c>
      <c r="C1148" t="s">
        <v>57</v>
      </c>
      <c r="D1148" t="s">
        <v>72</v>
      </c>
      <c r="E1148" t="s">
        <v>139</v>
      </c>
      <c r="F1148" t="s">
        <v>251</v>
      </c>
      <c r="G1148" s="31">
        <v>9.278435992633137E-3</v>
      </c>
      <c r="H1148" t="s">
        <v>256</v>
      </c>
      <c r="I1148" t="s">
        <v>255</v>
      </c>
    </row>
    <row r="1149" spans="1:9" hidden="1" x14ac:dyDescent="0.25">
      <c r="A1149" s="1">
        <v>44946</v>
      </c>
      <c r="B1149" t="s">
        <v>258</v>
      </c>
      <c r="C1149" t="s">
        <v>57</v>
      </c>
      <c r="D1149" t="s">
        <v>72</v>
      </c>
      <c r="E1149" t="s">
        <v>140</v>
      </c>
      <c r="F1149" t="s">
        <v>251</v>
      </c>
      <c r="G1149" s="31">
        <v>0</v>
      </c>
      <c r="H1149" t="s">
        <v>256</v>
      </c>
      <c r="I1149" t="s">
        <v>255</v>
      </c>
    </row>
    <row r="1150" spans="1:9" hidden="1" x14ac:dyDescent="0.25">
      <c r="A1150" s="1">
        <v>44946</v>
      </c>
      <c r="B1150" t="s">
        <v>258</v>
      </c>
      <c r="C1150" t="s">
        <v>57</v>
      </c>
      <c r="D1150" t="s">
        <v>72</v>
      </c>
      <c r="E1150" t="s">
        <v>141</v>
      </c>
      <c r="F1150" t="s">
        <v>251</v>
      </c>
      <c r="G1150" s="31">
        <v>7.7981868441585065E-4</v>
      </c>
      <c r="H1150" t="s">
        <v>256</v>
      </c>
      <c r="I1150" t="s">
        <v>255</v>
      </c>
    </row>
    <row r="1151" spans="1:9" hidden="1" x14ac:dyDescent="0.25">
      <c r="A1151" s="1">
        <v>44946</v>
      </c>
      <c r="B1151" t="s">
        <v>258</v>
      </c>
      <c r="C1151" t="s">
        <v>57</v>
      </c>
      <c r="D1151" t="s">
        <v>72</v>
      </c>
      <c r="E1151" t="s">
        <v>142</v>
      </c>
      <c r="F1151" t="s">
        <v>251</v>
      </c>
      <c r="G1151" s="31">
        <v>0</v>
      </c>
      <c r="H1151" t="s">
        <v>256</v>
      </c>
      <c r="I1151" t="s">
        <v>255</v>
      </c>
    </row>
    <row r="1152" spans="1:9" hidden="1" x14ac:dyDescent="0.25">
      <c r="A1152" s="1">
        <v>44946</v>
      </c>
      <c r="B1152" t="s">
        <v>258</v>
      </c>
      <c r="C1152" t="s">
        <v>57</v>
      </c>
      <c r="D1152" t="s">
        <v>72</v>
      </c>
      <c r="E1152" t="s">
        <v>143</v>
      </c>
      <c r="F1152" t="s">
        <v>251</v>
      </c>
      <c r="G1152" s="31">
        <v>0.16199493907500145</v>
      </c>
      <c r="H1152" t="s">
        <v>256</v>
      </c>
      <c r="I1152" t="s">
        <v>255</v>
      </c>
    </row>
    <row r="1153" spans="1:9" hidden="1" x14ac:dyDescent="0.25">
      <c r="A1153" s="1">
        <v>44946</v>
      </c>
      <c r="B1153" t="s">
        <v>258</v>
      </c>
      <c r="C1153" t="s">
        <v>57</v>
      </c>
      <c r="D1153" t="s">
        <v>72</v>
      </c>
      <c r="E1153" t="s">
        <v>144</v>
      </c>
      <c r="F1153" t="s">
        <v>251</v>
      </c>
      <c r="G1153" s="31">
        <v>1.3267744404967807E-2</v>
      </c>
      <c r="H1153" t="s">
        <v>256</v>
      </c>
      <c r="I1153" t="s">
        <v>255</v>
      </c>
    </row>
    <row r="1154" spans="1:9" hidden="1" x14ac:dyDescent="0.25">
      <c r="A1154" s="1">
        <v>44946</v>
      </c>
      <c r="B1154" t="s">
        <v>258</v>
      </c>
      <c r="C1154" t="s">
        <v>57</v>
      </c>
      <c r="D1154" t="s">
        <v>72</v>
      </c>
      <c r="E1154" t="s">
        <v>145</v>
      </c>
      <c r="F1154" t="s">
        <v>251</v>
      </c>
      <c r="G1154" s="31">
        <v>3.113651578630602E-3</v>
      </c>
      <c r="H1154" t="s">
        <v>256</v>
      </c>
      <c r="I1154" t="s">
        <v>255</v>
      </c>
    </row>
    <row r="1155" spans="1:9" hidden="1" x14ac:dyDescent="0.25">
      <c r="A1155" s="1">
        <v>44946</v>
      </c>
      <c r="B1155" t="s">
        <v>258</v>
      </c>
      <c r="C1155" t="s">
        <v>57</v>
      </c>
      <c r="D1155" t="s">
        <v>72</v>
      </c>
      <c r="E1155" t="s">
        <v>146</v>
      </c>
      <c r="F1155" t="s">
        <v>251</v>
      </c>
      <c r="G1155" s="31">
        <v>0</v>
      </c>
      <c r="H1155" t="s">
        <v>256</v>
      </c>
      <c r="I1155" t="s">
        <v>255</v>
      </c>
    </row>
    <row r="1156" spans="1:9" hidden="1" x14ac:dyDescent="0.25">
      <c r="A1156" s="1">
        <v>44946</v>
      </c>
      <c r="B1156" t="s">
        <v>258</v>
      </c>
      <c r="C1156" t="s">
        <v>57</v>
      </c>
      <c r="D1156" t="s">
        <v>72</v>
      </c>
      <c r="E1156" t="s">
        <v>147</v>
      </c>
      <c r="F1156" t="s">
        <v>251</v>
      </c>
      <c r="G1156" s="31">
        <v>9.1954190438766792E-2</v>
      </c>
      <c r="H1156" t="s">
        <v>256</v>
      </c>
      <c r="I1156" t="s">
        <v>255</v>
      </c>
    </row>
    <row r="1157" spans="1:9" hidden="1" x14ac:dyDescent="0.25">
      <c r="A1157" s="1">
        <v>44946</v>
      </c>
      <c r="B1157" t="s">
        <v>258</v>
      </c>
      <c r="C1157" t="s">
        <v>57</v>
      </c>
      <c r="D1157" t="s">
        <v>72</v>
      </c>
      <c r="E1157" t="s">
        <v>148</v>
      </c>
      <c r="F1157" t="s">
        <v>251</v>
      </c>
      <c r="G1157" s="31">
        <v>0.89056073474631892</v>
      </c>
      <c r="H1157" t="s">
        <v>256</v>
      </c>
      <c r="I1157" t="s">
        <v>255</v>
      </c>
    </row>
    <row r="1158" spans="1:9" hidden="1" x14ac:dyDescent="0.25">
      <c r="A1158" s="1">
        <v>44946</v>
      </c>
      <c r="B1158" t="s">
        <v>258</v>
      </c>
      <c r="C1158" t="s">
        <v>57</v>
      </c>
      <c r="D1158" t="s">
        <v>72</v>
      </c>
      <c r="E1158" t="s">
        <v>148</v>
      </c>
      <c r="F1158" t="s">
        <v>252</v>
      </c>
      <c r="G1158" s="31">
        <v>0.89056073474631892</v>
      </c>
      <c r="H1158" t="s">
        <v>256</v>
      </c>
      <c r="I1158" t="s">
        <v>255</v>
      </c>
    </row>
    <row r="1159" spans="1:9" hidden="1" x14ac:dyDescent="0.25">
      <c r="A1159" s="1">
        <v>44946</v>
      </c>
      <c r="B1159" t="s">
        <v>258</v>
      </c>
      <c r="C1159" t="s">
        <v>57</v>
      </c>
      <c r="D1159" t="s">
        <v>72</v>
      </c>
      <c r="E1159" t="s">
        <v>149</v>
      </c>
      <c r="F1159" t="s">
        <v>251</v>
      </c>
      <c r="G1159" s="31">
        <v>0.26372640211934417</v>
      </c>
      <c r="H1159" t="s">
        <v>256</v>
      </c>
      <c r="I1159" t="s">
        <v>255</v>
      </c>
    </row>
    <row r="1160" spans="1:9" hidden="1" x14ac:dyDescent="0.25">
      <c r="A1160" s="1">
        <v>44946</v>
      </c>
      <c r="B1160" t="s">
        <v>258</v>
      </c>
      <c r="C1160" t="s">
        <v>57</v>
      </c>
      <c r="D1160" t="s">
        <v>72</v>
      </c>
      <c r="E1160" t="s">
        <v>150</v>
      </c>
      <c r="F1160" t="s">
        <v>251</v>
      </c>
      <c r="G1160" s="31">
        <v>0</v>
      </c>
      <c r="H1160" t="s">
        <v>256</v>
      </c>
      <c r="I1160" t="s">
        <v>255</v>
      </c>
    </row>
    <row r="1161" spans="1:9" hidden="1" x14ac:dyDescent="0.25">
      <c r="A1161" s="1">
        <v>44946</v>
      </c>
      <c r="B1161" t="s">
        <v>258</v>
      </c>
      <c r="C1161" t="s">
        <v>57</v>
      </c>
      <c r="D1161" t="s">
        <v>72</v>
      </c>
      <c r="E1161" t="s">
        <v>150</v>
      </c>
      <c r="F1161" t="s">
        <v>252</v>
      </c>
      <c r="G1161" s="31">
        <v>0</v>
      </c>
      <c r="H1161" t="s">
        <v>256</v>
      </c>
      <c r="I1161" t="s">
        <v>255</v>
      </c>
    </row>
    <row r="1162" spans="1:9" hidden="1" x14ac:dyDescent="0.25">
      <c r="A1162" s="1">
        <v>44946</v>
      </c>
      <c r="B1162" t="s">
        <v>258</v>
      </c>
      <c r="C1162" t="s">
        <v>57</v>
      </c>
      <c r="D1162" t="s">
        <v>72</v>
      </c>
      <c r="E1162" t="s">
        <v>151</v>
      </c>
      <c r="F1162" t="s">
        <v>251</v>
      </c>
      <c r="G1162" s="31">
        <v>0.12892990846327076</v>
      </c>
      <c r="H1162" t="s">
        <v>256</v>
      </c>
      <c r="I1162" t="s">
        <v>255</v>
      </c>
    </row>
    <row r="1163" spans="1:9" hidden="1" x14ac:dyDescent="0.25">
      <c r="A1163" s="1">
        <v>44946</v>
      </c>
      <c r="B1163" t="s">
        <v>258</v>
      </c>
      <c r="C1163" t="s">
        <v>57</v>
      </c>
      <c r="D1163" t="s">
        <v>72</v>
      </c>
      <c r="E1163" t="s">
        <v>155</v>
      </c>
      <c r="F1163" t="s">
        <v>251</v>
      </c>
      <c r="G1163" s="31">
        <v>0</v>
      </c>
      <c r="H1163" t="s">
        <v>256</v>
      </c>
      <c r="I1163" t="s">
        <v>255</v>
      </c>
    </row>
    <row r="1164" spans="1:9" hidden="1" x14ac:dyDescent="0.25">
      <c r="A1164" s="1">
        <v>44946</v>
      </c>
      <c r="B1164" t="s">
        <v>258</v>
      </c>
      <c r="C1164" t="s">
        <v>57</v>
      </c>
      <c r="D1164" t="s">
        <v>72</v>
      </c>
      <c r="E1164" t="s">
        <v>153</v>
      </c>
      <c r="F1164" t="s">
        <v>251</v>
      </c>
      <c r="G1164" s="31">
        <v>5.5699841654550802E-3</v>
      </c>
      <c r="H1164" t="s">
        <v>256</v>
      </c>
      <c r="I1164" t="s">
        <v>255</v>
      </c>
    </row>
    <row r="1165" spans="1:9" hidden="1" x14ac:dyDescent="0.25">
      <c r="A1165" s="1">
        <v>44946</v>
      </c>
      <c r="B1165" t="s">
        <v>258</v>
      </c>
      <c r="C1165" t="s">
        <v>57</v>
      </c>
      <c r="D1165" t="s">
        <v>72</v>
      </c>
      <c r="E1165" t="s">
        <v>152</v>
      </c>
      <c r="F1165" t="s">
        <v>251</v>
      </c>
      <c r="G1165" s="31">
        <v>1.2149099658751699E-3</v>
      </c>
      <c r="H1165" t="s">
        <v>256</v>
      </c>
      <c r="I1165" t="s">
        <v>255</v>
      </c>
    </row>
    <row r="1166" spans="1:9" hidden="1" x14ac:dyDescent="0.25">
      <c r="A1166" s="1">
        <v>44946</v>
      </c>
      <c r="B1166" t="s">
        <v>258</v>
      </c>
      <c r="C1166" t="s">
        <v>57</v>
      </c>
      <c r="D1166" t="s">
        <v>72</v>
      </c>
      <c r="E1166" t="s">
        <v>154</v>
      </c>
      <c r="F1166" t="s">
        <v>251</v>
      </c>
      <c r="G1166" s="31">
        <v>4.8146070432925061E-3</v>
      </c>
      <c r="H1166" t="s">
        <v>256</v>
      </c>
      <c r="I1166" t="s">
        <v>255</v>
      </c>
    </row>
    <row r="1167" spans="1:9" hidden="1" x14ac:dyDescent="0.25">
      <c r="A1167" s="1">
        <v>44946</v>
      </c>
      <c r="B1167" t="s">
        <v>258</v>
      </c>
      <c r="C1167" t="s">
        <v>57</v>
      </c>
      <c r="D1167" t="s">
        <v>72</v>
      </c>
      <c r="E1167" t="s">
        <v>157</v>
      </c>
      <c r="F1167" t="s">
        <v>251</v>
      </c>
      <c r="G1167" s="31">
        <v>5.0491531915959099E-3</v>
      </c>
      <c r="H1167" t="s">
        <v>256</v>
      </c>
      <c r="I1167" t="s">
        <v>255</v>
      </c>
    </row>
    <row r="1168" spans="1:9" hidden="1" x14ac:dyDescent="0.25">
      <c r="A1168" s="1">
        <v>44946</v>
      </c>
      <c r="B1168" t="s">
        <v>258</v>
      </c>
      <c r="C1168" t="s">
        <v>57</v>
      </c>
      <c r="D1168" t="s">
        <v>72</v>
      </c>
      <c r="E1168" t="s">
        <v>156</v>
      </c>
      <c r="F1168" t="s">
        <v>251</v>
      </c>
      <c r="G1168" s="31">
        <v>0</v>
      </c>
      <c r="H1168" t="s">
        <v>256</v>
      </c>
      <c r="I1168" t="s">
        <v>255</v>
      </c>
    </row>
    <row r="1169" spans="1:9" hidden="1" x14ac:dyDescent="0.25">
      <c r="A1169" s="1">
        <v>44946</v>
      </c>
      <c r="B1169" t="s">
        <v>258</v>
      </c>
      <c r="C1169" t="s">
        <v>57</v>
      </c>
      <c r="D1169" t="s">
        <v>72</v>
      </c>
      <c r="E1169" t="s">
        <v>159</v>
      </c>
      <c r="F1169" t="s">
        <v>251</v>
      </c>
      <c r="G1169" s="31">
        <v>0</v>
      </c>
      <c r="H1169" t="s">
        <v>256</v>
      </c>
      <c r="I1169" t="s">
        <v>255</v>
      </c>
    </row>
    <row r="1170" spans="1:9" hidden="1" x14ac:dyDescent="0.25">
      <c r="A1170" s="1">
        <v>44946</v>
      </c>
      <c r="B1170" t="s">
        <v>258</v>
      </c>
      <c r="C1170" t="s">
        <v>57</v>
      </c>
      <c r="D1170" t="s">
        <v>72</v>
      </c>
      <c r="E1170" t="s">
        <v>163</v>
      </c>
      <c r="F1170" t="s">
        <v>251</v>
      </c>
      <c r="G1170" s="31">
        <v>4.5926826610543916E-3</v>
      </c>
      <c r="H1170" t="s">
        <v>256</v>
      </c>
      <c r="I1170" t="s">
        <v>255</v>
      </c>
    </row>
    <row r="1171" spans="1:9" hidden="1" x14ac:dyDescent="0.25">
      <c r="A1171" s="1">
        <v>44946</v>
      </c>
      <c r="B1171" t="s">
        <v>258</v>
      </c>
      <c r="C1171" t="s">
        <v>57</v>
      </c>
      <c r="D1171" t="s">
        <v>72</v>
      </c>
      <c r="E1171" t="s">
        <v>161</v>
      </c>
      <c r="F1171" t="s">
        <v>251</v>
      </c>
      <c r="G1171" s="31">
        <v>0</v>
      </c>
      <c r="H1171" t="s">
        <v>256</v>
      </c>
      <c r="I1171" t="s">
        <v>255</v>
      </c>
    </row>
    <row r="1172" spans="1:9" hidden="1" x14ac:dyDescent="0.25">
      <c r="A1172" s="1">
        <v>44946</v>
      </c>
      <c r="B1172" t="s">
        <v>258</v>
      </c>
      <c r="C1172" t="s">
        <v>57</v>
      </c>
      <c r="D1172" t="s">
        <v>72</v>
      </c>
      <c r="E1172" t="s">
        <v>158</v>
      </c>
      <c r="F1172" t="s">
        <v>251</v>
      </c>
      <c r="G1172" s="31">
        <v>0</v>
      </c>
      <c r="H1172" t="s">
        <v>256</v>
      </c>
      <c r="I1172" t="s">
        <v>255</v>
      </c>
    </row>
    <row r="1173" spans="1:9" hidden="1" x14ac:dyDescent="0.25">
      <c r="A1173" s="1">
        <v>44946</v>
      </c>
      <c r="B1173" t="s">
        <v>258</v>
      </c>
      <c r="C1173" t="s">
        <v>57</v>
      </c>
      <c r="D1173" t="s">
        <v>72</v>
      </c>
      <c r="E1173" t="s">
        <v>160</v>
      </c>
      <c r="F1173" t="s">
        <v>251</v>
      </c>
      <c r="G1173" s="31">
        <v>5.084314578099141E-3</v>
      </c>
      <c r="H1173" t="s">
        <v>256</v>
      </c>
      <c r="I1173" t="s">
        <v>255</v>
      </c>
    </row>
    <row r="1174" spans="1:9" hidden="1" x14ac:dyDescent="0.25">
      <c r="A1174" s="1">
        <v>44946</v>
      </c>
      <c r="B1174" t="s">
        <v>258</v>
      </c>
      <c r="C1174" t="s">
        <v>57</v>
      </c>
      <c r="D1174" t="s">
        <v>72</v>
      </c>
      <c r="E1174" t="s">
        <v>166</v>
      </c>
      <c r="F1174" t="s">
        <v>251</v>
      </c>
      <c r="G1174" s="31">
        <v>0</v>
      </c>
      <c r="H1174" t="s">
        <v>256</v>
      </c>
      <c r="I1174" t="s">
        <v>255</v>
      </c>
    </row>
    <row r="1175" spans="1:9" hidden="1" x14ac:dyDescent="0.25">
      <c r="A1175" s="1">
        <v>44946</v>
      </c>
      <c r="B1175" t="s">
        <v>258</v>
      </c>
      <c r="C1175" t="s">
        <v>57</v>
      </c>
      <c r="D1175" t="s">
        <v>72</v>
      </c>
      <c r="E1175" t="s">
        <v>164</v>
      </c>
      <c r="F1175" t="s">
        <v>251</v>
      </c>
      <c r="G1175" s="31">
        <v>0</v>
      </c>
      <c r="H1175" t="s">
        <v>256</v>
      </c>
      <c r="I1175" t="s">
        <v>255</v>
      </c>
    </row>
    <row r="1176" spans="1:9" hidden="1" x14ac:dyDescent="0.25">
      <c r="A1176" s="1">
        <v>44946</v>
      </c>
      <c r="B1176" t="s">
        <v>258</v>
      </c>
      <c r="C1176" t="s">
        <v>57</v>
      </c>
      <c r="D1176" t="s">
        <v>72</v>
      </c>
      <c r="E1176" t="s">
        <v>162</v>
      </c>
      <c r="F1176" t="s">
        <v>251</v>
      </c>
      <c r="G1176" s="31">
        <v>0</v>
      </c>
      <c r="H1176" t="s">
        <v>256</v>
      </c>
      <c r="I1176" t="s">
        <v>255</v>
      </c>
    </row>
    <row r="1177" spans="1:9" hidden="1" x14ac:dyDescent="0.25">
      <c r="A1177" s="1">
        <v>44946</v>
      </c>
      <c r="B1177" t="s">
        <v>258</v>
      </c>
      <c r="C1177" t="s">
        <v>57</v>
      </c>
      <c r="D1177" t="s">
        <v>72</v>
      </c>
      <c r="E1177" t="s">
        <v>165</v>
      </c>
      <c r="F1177" t="s">
        <v>251</v>
      </c>
      <c r="G1177" s="31">
        <v>0</v>
      </c>
      <c r="H1177" t="s">
        <v>256</v>
      </c>
      <c r="I1177" t="s">
        <v>255</v>
      </c>
    </row>
    <row r="1178" spans="1:9" hidden="1" x14ac:dyDescent="0.25">
      <c r="A1178" s="1">
        <v>44946</v>
      </c>
      <c r="B1178" t="s">
        <v>258</v>
      </c>
      <c r="C1178" t="s">
        <v>57</v>
      </c>
      <c r="D1178" t="s">
        <v>72</v>
      </c>
      <c r="E1178" t="s">
        <v>167</v>
      </c>
      <c r="F1178" t="s">
        <v>251</v>
      </c>
      <c r="G1178" s="31">
        <v>1.4542217003583992E-3</v>
      </c>
      <c r="H1178" t="s">
        <v>256</v>
      </c>
      <c r="I1178" t="s">
        <v>255</v>
      </c>
    </row>
    <row r="1179" spans="1:9" hidden="1" x14ac:dyDescent="0.25">
      <c r="A1179" s="1">
        <v>44946</v>
      </c>
      <c r="B1179" t="s">
        <v>258</v>
      </c>
      <c r="C1179" t="s">
        <v>57</v>
      </c>
      <c r="D1179" t="s">
        <v>72</v>
      </c>
      <c r="E1179" t="s">
        <v>1</v>
      </c>
      <c r="F1179" t="s">
        <v>251</v>
      </c>
      <c r="G1179" s="31">
        <v>0</v>
      </c>
      <c r="H1179" t="s">
        <v>256</v>
      </c>
      <c r="I1179" t="s">
        <v>255</v>
      </c>
    </row>
    <row r="1180" spans="1:9" hidden="1" x14ac:dyDescent="0.25">
      <c r="A1180" s="1">
        <v>44946</v>
      </c>
      <c r="B1180" t="s">
        <v>258</v>
      </c>
      <c r="C1180" t="s">
        <v>51</v>
      </c>
      <c r="D1180" t="s">
        <v>72</v>
      </c>
      <c r="E1180" t="s">
        <v>132</v>
      </c>
      <c r="F1180" t="s">
        <v>251</v>
      </c>
      <c r="G1180" s="31">
        <v>0</v>
      </c>
      <c r="H1180" t="s">
        <v>256</v>
      </c>
      <c r="I1180" t="s">
        <v>255</v>
      </c>
    </row>
    <row r="1181" spans="1:9" hidden="1" x14ac:dyDescent="0.25">
      <c r="A1181" s="1">
        <v>44946</v>
      </c>
      <c r="B1181" t="s">
        <v>258</v>
      </c>
      <c r="C1181" t="s">
        <v>51</v>
      </c>
      <c r="D1181" t="s">
        <v>72</v>
      </c>
      <c r="E1181" t="s">
        <v>133</v>
      </c>
      <c r="F1181" t="s">
        <v>251</v>
      </c>
      <c r="G1181" s="31">
        <v>3.5199992431764792E-3</v>
      </c>
      <c r="H1181" t="s">
        <v>256</v>
      </c>
      <c r="I1181" t="s">
        <v>255</v>
      </c>
    </row>
    <row r="1182" spans="1:9" hidden="1" x14ac:dyDescent="0.25">
      <c r="A1182" s="1">
        <v>44946</v>
      </c>
      <c r="B1182" t="s">
        <v>258</v>
      </c>
      <c r="C1182" t="s">
        <v>51</v>
      </c>
      <c r="D1182" t="s">
        <v>72</v>
      </c>
      <c r="E1182" t="s">
        <v>134</v>
      </c>
      <c r="F1182" t="s">
        <v>251</v>
      </c>
      <c r="G1182" s="31">
        <v>0</v>
      </c>
      <c r="H1182" t="s">
        <v>256</v>
      </c>
      <c r="I1182" t="s">
        <v>255</v>
      </c>
    </row>
    <row r="1183" spans="1:9" hidden="1" x14ac:dyDescent="0.25">
      <c r="A1183" s="1">
        <v>44946</v>
      </c>
      <c r="B1183" t="s">
        <v>258</v>
      </c>
      <c r="C1183" t="s">
        <v>51</v>
      </c>
      <c r="D1183" t="s">
        <v>72</v>
      </c>
      <c r="E1183" t="s">
        <v>135</v>
      </c>
      <c r="F1183" t="s">
        <v>251</v>
      </c>
      <c r="G1183" s="31">
        <v>1.433178711970351E-2</v>
      </c>
      <c r="H1183" t="s">
        <v>256</v>
      </c>
      <c r="I1183" t="s">
        <v>255</v>
      </c>
    </row>
    <row r="1184" spans="1:9" hidden="1" x14ac:dyDescent="0.25">
      <c r="A1184" s="1">
        <v>44946</v>
      </c>
      <c r="B1184" t="s">
        <v>258</v>
      </c>
      <c r="C1184" t="s">
        <v>51</v>
      </c>
      <c r="D1184" t="s">
        <v>72</v>
      </c>
      <c r="E1184" t="s">
        <v>137</v>
      </c>
      <c r="F1184" t="s">
        <v>251</v>
      </c>
      <c r="G1184" s="31">
        <v>1.9447559299061182E-2</v>
      </c>
      <c r="H1184" t="s">
        <v>256</v>
      </c>
      <c r="I1184" t="s">
        <v>255</v>
      </c>
    </row>
    <row r="1185" spans="1:9" hidden="1" x14ac:dyDescent="0.25">
      <c r="A1185" s="1">
        <v>44946</v>
      </c>
      <c r="B1185" t="s">
        <v>258</v>
      </c>
      <c r="C1185" t="s">
        <v>51</v>
      </c>
      <c r="D1185" t="s">
        <v>72</v>
      </c>
      <c r="E1185" t="s">
        <v>138</v>
      </c>
      <c r="F1185" t="s">
        <v>251</v>
      </c>
      <c r="G1185" s="31">
        <v>0</v>
      </c>
      <c r="H1185" t="s">
        <v>256</v>
      </c>
      <c r="I1185" t="s">
        <v>255</v>
      </c>
    </row>
    <row r="1186" spans="1:9" hidden="1" x14ac:dyDescent="0.25">
      <c r="A1186" s="1">
        <v>44946</v>
      </c>
      <c r="B1186" t="s">
        <v>258</v>
      </c>
      <c r="C1186" t="s">
        <v>51</v>
      </c>
      <c r="D1186" t="s">
        <v>72</v>
      </c>
      <c r="E1186" t="s">
        <v>139</v>
      </c>
      <c r="F1186" t="s">
        <v>251</v>
      </c>
      <c r="G1186" s="31">
        <v>0.12686285339156875</v>
      </c>
      <c r="H1186" t="s">
        <v>256</v>
      </c>
      <c r="I1186" t="s">
        <v>255</v>
      </c>
    </row>
    <row r="1187" spans="1:9" hidden="1" x14ac:dyDescent="0.25">
      <c r="A1187" s="1">
        <v>44946</v>
      </c>
      <c r="B1187" t="s">
        <v>258</v>
      </c>
      <c r="C1187" t="s">
        <v>51</v>
      </c>
      <c r="D1187" t="s">
        <v>72</v>
      </c>
      <c r="E1187" t="s">
        <v>140</v>
      </c>
      <c r="F1187" t="s">
        <v>251</v>
      </c>
      <c r="G1187" s="31">
        <v>0</v>
      </c>
      <c r="H1187" t="s">
        <v>256</v>
      </c>
      <c r="I1187" t="s">
        <v>255</v>
      </c>
    </row>
    <row r="1188" spans="1:9" hidden="1" x14ac:dyDescent="0.25">
      <c r="A1188" s="1">
        <v>44946</v>
      </c>
      <c r="B1188" t="s">
        <v>258</v>
      </c>
      <c r="C1188" t="s">
        <v>51</v>
      </c>
      <c r="D1188" t="s">
        <v>72</v>
      </c>
      <c r="E1188" t="s">
        <v>141</v>
      </c>
      <c r="F1188" t="s">
        <v>251</v>
      </c>
      <c r="G1188" s="31">
        <v>1.2897659387070852E-2</v>
      </c>
      <c r="H1188" t="s">
        <v>256</v>
      </c>
      <c r="I1188" t="s">
        <v>255</v>
      </c>
    </row>
    <row r="1189" spans="1:9" hidden="1" x14ac:dyDescent="0.25">
      <c r="A1189" s="1">
        <v>44946</v>
      </c>
      <c r="B1189" t="s">
        <v>258</v>
      </c>
      <c r="C1189" t="s">
        <v>51</v>
      </c>
      <c r="D1189" t="s">
        <v>72</v>
      </c>
      <c r="E1189" t="s">
        <v>142</v>
      </c>
      <c r="F1189" t="s">
        <v>251</v>
      </c>
      <c r="G1189" s="31">
        <v>0</v>
      </c>
      <c r="H1189" t="s">
        <v>256</v>
      </c>
      <c r="I1189" t="s">
        <v>255</v>
      </c>
    </row>
    <row r="1190" spans="1:9" hidden="1" x14ac:dyDescent="0.25">
      <c r="A1190" s="1">
        <v>44946</v>
      </c>
      <c r="B1190" t="s">
        <v>258</v>
      </c>
      <c r="C1190" t="s">
        <v>51</v>
      </c>
      <c r="D1190" t="s">
        <v>72</v>
      </c>
      <c r="E1190" t="s">
        <v>143</v>
      </c>
      <c r="F1190" t="s">
        <v>251</v>
      </c>
      <c r="G1190" s="31">
        <v>1.8367411463804224</v>
      </c>
      <c r="H1190" t="s">
        <v>256</v>
      </c>
      <c r="I1190" t="s">
        <v>255</v>
      </c>
    </row>
    <row r="1191" spans="1:9" hidden="1" x14ac:dyDescent="0.25">
      <c r="A1191" s="1">
        <v>44946</v>
      </c>
      <c r="B1191" t="s">
        <v>258</v>
      </c>
      <c r="C1191" t="s">
        <v>51</v>
      </c>
      <c r="D1191" t="s">
        <v>72</v>
      </c>
      <c r="E1191" t="s">
        <v>144</v>
      </c>
      <c r="F1191" t="s">
        <v>251</v>
      </c>
      <c r="G1191" s="31">
        <v>0.13843972788782288</v>
      </c>
      <c r="H1191" t="s">
        <v>256</v>
      </c>
      <c r="I1191" t="s">
        <v>255</v>
      </c>
    </row>
    <row r="1192" spans="1:9" hidden="1" x14ac:dyDescent="0.25">
      <c r="A1192" s="1">
        <v>44946</v>
      </c>
      <c r="B1192" t="s">
        <v>258</v>
      </c>
      <c r="C1192" t="s">
        <v>51</v>
      </c>
      <c r="D1192" t="s">
        <v>72</v>
      </c>
      <c r="E1192" t="s">
        <v>145</v>
      </c>
      <c r="F1192" t="s">
        <v>251</v>
      </c>
      <c r="G1192" s="31">
        <v>4.6007920966754157E-2</v>
      </c>
      <c r="H1192" t="s">
        <v>256</v>
      </c>
      <c r="I1192" t="s">
        <v>255</v>
      </c>
    </row>
    <row r="1193" spans="1:9" hidden="1" x14ac:dyDescent="0.25">
      <c r="A1193" s="1">
        <v>44946</v>
      </c>
      <c r="B1193" t="s">
        <v>258</v>
      </c>
      <c r="C1193" t="s">
        <v>51</v>
      </c>
      <c r="D1193" t="s">
        <v>72</v>
      </c>
      <c r="E1193" t="s">
        <v>146</v>
      </c>
      <c r="F1193" t="s">
        <v>251</v>
      </c>
      <c r="G1193" s="31">
        <v>0</v>
      </c>
      <c r="H1193" t="s">
        <v>256</v>
      </c>
      <c r="I1193" t="s">
        <v>255</v>
      </c>
    </row>
    <row r="1194" spans="1:9" hidden="1" x14ac:dyDescent="0.25">
      <c r="A1194" s="1">
        <v>44946</v>
      </c>
      <c r="B1194" t="s">
        <v>258</v>
      </c>
      <c r="C1194" t="s">
        <v>51</v>
      </c>
      <c r="D1194" t="s">
        <v>72</v>
      </c>
      <c r="E1194" t="s">
        <v>147</v>
      </c>
      <c r="F1194" t="s">
        <v>251</v>
      </c>
      <c r="G1194" s="31">
        <v>1.0440557592134689</v>
      </c>
      <c r="H1194" t="s">
        <v>256</v>
      </c>
      <c r="I1194" t="s">
        <v>255</v>
      </c>
    </row>
    <row r="1195" spans="1:9" hidden="1" x14ac:dyDescent="0.25">
      <c r="A1195" s="1">
        <v>44946</v>
      </c>
      <c r="B1195" t="s">
        <v>258</v>
      </c>
      <c r="C1195" t="s">
        <v>51</v>
      </c>
      <c r="D1195" t="s">
        <v>72</v>
      </c>
      <c r="E1195" t="s">
        <v>148</v>
      </c>
      <c r="F1195" t="s">
        <v>251</v>
      </c>
      <c r="G1195" s="31">
        <v>11.598666376918107</v>
      </c>
      <c r="H1195" t="s">
        <v>256</v>
      </c>
      <c r="I1195" t="s">
        <v>255</v>
      </c>
    </row>
    <row r="1196" spans="1:9" hidden="1" x14ac:dyDescent="0.25">
      <c r="A1196" s="1">
        <v>44946</v>
      </c>
      <c r="B1196" t="s">
        <v>258</v>
      </c>
      <c r="C1196" t="s">
        <v>51</v>
      </c>
      <c r="D1196" t="s">
        <v>72</v>
      </c>
      <c r="E1196" t="s">
        <v>148</v>
      </c>
      <c r="F1196" t="s">
        <v>252</v>
      </c>
      <c r="G1196" s="31">
        <v>11.598666376918107</v>
      </c>
      <c r="H1196" t="s">
        <v>256</v>
      </c>
      <c r="I1196" t="s">
        <v>255</v>
      </c>
    </row>
    <row r="1197" spans="1:9" hidden="1" x14ac:dyDescent="0.25">
      <c r="A1197" s="1">
        <v>44946</v>
      </c>
      <c r="B1197" t="s">
        <v>258</v>
      </c>
      <c r="C1197" t="s">
        <v>51</v>
      </c>
      <c r="D1197" t="s">
        <v>72</v>
      </c>
      <c r="E1197" t="s">
        <v>149</v>
      </c>
      <c r="F1197" t="s">
        <v>251</v>
      </c>
      <c r="G1197" s="31">
        <v>3.0226823294218192</v>
      </c>
      <c r="H1197" t="s">
        <v>256</v>
      </c>
      <c r="I1197" t="s">
        <v>255</v>
      </c>
    </row>
    <row r="1198" spans="1:9" hidden="1" x14ac:dyDescent="0.25">
      <c r="A1198" s="1">
        <v>44946</v>
      </c>
      <c r="B1198" t="s">
        <v>258</v>
      </c>
      <c r="C1198" t="s">
        <v>51</v>
      </c>
      <c r="D1198" t="s">
        <v>72</v>
      </c>
      <c r="E1198" t="s">
        <v>150</v>
      </c>
      <c r="F1198" t="s">
        <v>251</v>
      </c>
      <c r="G1198" s="31">
        <v>0</v>
      </c>
      <c r="H1198" t="s">
        <v>256</v>
      </c>
      <c r="I1198" t="s">
        <v>255</v>
      </c>
    </row>
    <row r="1199" spans="1:9" hidden="1" x14ac:dyDescent="0.25">
      <c r="A1199" s="1">
        <v>44946</v>
      </c>
      <c r="B1199" t="s">
        <v>258</v>
      </c>
      <c r="C1199" t="s">
        <v>51</v>
      </c>
      <c r="D1199" t="s">
        <v>72</v>
      </c>
      <c r="E1199" t="s">
        <v>150</v>
      </c>
      <c r="F1199" t="s">
        <v>252</v>
      </c>
      <c r="G1199" s="31">
        <v>0</v>
      </c>
      <c r="H1199" t="s">
        <v>256</v>
      </c>
      <c r="I1199" t="s">
        <v>255</v>
      </c>
    </row>
    <row r="1200" spans="1:9" hidden="1" x14ac:dyDescent="0.25">
      <c r="A1200" s="1">
        <v>44946</v>
      </c>
      <c r="B1200" t="s">
        <v>258</v>
      </c>
      <c r="C1200" t="s">
        <v>51</v>
      </c>
      <c r="D1200" t="s">
        <v>72</v>
      </c>
      <c r="E1200" t="s">
        <v>151</v>
      </c>
      <c r="F1200" t="s">
        <v>251</v>
      </c>
      <c r="G1200" s="31">
        <v>1.3971312206390394</v>
      </c>
      <c r="H1200" t="s">
        <v>256</v>
      </c>
      <c r="I1200" t="s">
        <v>255</v>
      </c>
    </row>
    <row r="1201" spans="1:9" hidden="1" x14ac:dyDescent="0.25">
      <c r="A1201" s="1">
        <v>44946</v>
      </c>
      <c r="B1201" t="s">
        <v>258</v>
      </c>
      <c r="C1201" t="s">
        <v>51</v>
      </c>
      <c r="D1201" t="s">
        <v>72</v>
      </c>
      <c r="E1201" t="s">
        <v>155</v>
      </c>
      <c r="F1201" t="s">
        <v>251</v>
      </c>
      <c r="G1201" s="31">
        <v>0</v>
      </c>
      <c r="H1201" t="s">
        <v>256</v>
      </c>
      <c r="I1201" t="s">
        <v>255</v>
      </c>
    </row>
    <row r="1202" spans="1:9" hidden="1" x14ac:dyDescent="0.25">
      <c r="A1202" s="1">
        <v>44946</v>
      </c>
      <c r="B1202" t="s">
        <v>258</v>
      </c>
      <c r="C1202" t="s">
        <v>51</v>
      </c>
      <c r="D1202" t="s">
        <v>72</v>
      </c>
      <c r="E1202" t="s">
        <v>153</v>
      </c>
      <c r="F1202" t="s">
        <v>251</v>
      </c>
      <c r="G1202" s="31">
        <v>6.4401124566647025E-2</v>
      </c>
      <c r="H1202" t="s">
        <v>256</v>
      </c>
      <c r="I1202" t="s">
        <v>255</v>
      </c>
    </row>
    <row r="1203" spans="1:9" hidden="1" x14ac:dyDescent="0.25">
      <c r="A1203" s="1">
        <v>44946</v>
      </c>
      <c r="B1203" t="s">
        <v>258</v>
      </c>
      <c r="C1203" t="s">
        <v>51</v>
      </c>
      <c r="D1203" t="s">
        <v>72</v>
      </c>
      <c r="E1203" t="s">
        <v>152</v>
      </c>
      <c r="F1203" t="s">
        <v>251</v>
      </c>
      <c r="G1203" s="31">
        <v>1.3311541901963183E-2</v>
      </c>
      <c r="H1203" t="s">
        <v>256</v>
      </c>
      <c r="I1203" t="s">
        <v>255</v>
      </c>
    </row>
    <row r="1204" spans="1:9" hidden="1" x14ac:dyDescent="0.25">
      <c r="A1204" s="1">
        <v>44946</v>
      </c>
      <c r="B1204" t="s">
        <v>258</v>
      </c>
      <c r="C1204" t="s">
        <v>51</v>
      </c>
      <c r="D1204" t="s">
        <v>72</v>
      </c>
      <c r="E1204" t="s">
        <v>154</v>
      </c>
      <c r="F1204" t="s">
        <v>251</v>
      </c>
      <c r="G1204" s="31">
        <v>5.2484139412849302E-2</v>
      </c>
      <c r="H1204" t="s">
        <v>256</v>
      </c>
      <c r="I1204" t="s">
        <v>255</v>
      </c>
    </row>
    <row r="1205" spans="1:9" hidden="1" x14ac:dyDescent="0.25">
      <c r="A1205" s="1">
        <v>44946</v>
      </c>
      <c r="B1205" t="s">
        <v>258</v>
      </c>
      <c r="C1205" t="s">
        <v>51</v>
      </c>
      <c r="D1205" t="s">
        <v>72</v>
      </c>
      <c r="E1205" t="s">
        <v>157</v>
      </c>
      <c r="F1205" t="s">
        <v>251</v>
      </c>
      <c r="G1205" s="31">
        <v>5.6633742118877797E-2</v>
      </c>
      <c r="H1205" t="s">
        <v>256</v>
      </c>
      <c r="I1205" t="s">
        <v>255</v>
      </c>
    </row>
    <row r="1206" spans="1:9" hidden="1" x14ac:dyDescent="0.25">
      <c r="A1206" s="1">
        <v>44946</v>
      </c>
      <c r="B1206" t="s">
        <v>258</v>
      </c>
      <c r="C1206" t="s">
        <v>51</v>
      </c>
      <c r="D1206" t="s">
        <v>72</v>
      </c>
      <c r="E1206" t="s">
        <v>156</v>
      </c>
      <c r="F1206" t="s">
        <v>251</v>
      </c>
      <c r="G1206" s="31">
        <v>0</v>
      </c>
      <c r="H1206" t="s">
        <v>256</v>
      </c>
      <c r="I1206" t="s">
        <v>255</v>
      </c>
    </row>
    <row r="1207" spans="1:9" hidden="1" x14ac:dyDescent="0.25">
      <c r="A1207" s="1">
        <v>44946</v>
      </c>
      <c r="B1207" t="s">
        <v>258</v>
      </c>
      <c r="C1207" t="s">
        <v>51</v>
      </c>
      <c r="D1207" t="s">
        <v>72</v>
      </c>
      <c r="E1207" t="s">
        <v>159</v>
      </c>
      <c r="F1207" t="s">
        <v>251</v>
      </c>
      <c r="G1207" s="31">
        <v>0</v>
      </c>
      <c r="H1207" t="s">
        <v>256</v>
      </c>
      <c r="I1207" t="s">
        <v>255</v>
      </c>
    </row>
    <row r="1208" spans="1:9" hidden="1" x14ac:dyDescent="0.25">
      <c r="A1208" s="1">
        <v>44946</v>
      </c>
      <c r="B1208" t="s">
        <v>258</v>
      </c>
      <c r="C1208" t="s">
        <v>51</v>
      </c>
      <c r="D1208" t="s">
        <v>72</v>
      </c>
      <c r="E1208" t="s">
        <v>163</v>
      </c>
      <c r="F1208" t="s">
        <v>251</v>
      </c>
      <c r="G1208" s="31">
        <v>5.4401389965991677E-2</v>
      </c>
      <c r="H1208" t="s">
        <v>256</v>
      </c>
      <c r="I1208" t="s">
        <v>255</v>
      </c>
    </row>
    <row r="1209" spans="1:9" hidden="1" x14ac:dyDescent="0.25">
      <c r="A1209" s="1">
        <v>44946</v>
      </c>
      <c r="B1209" t="s">
        <v>258</v>
      </c>
      <c r="C1209" t="s">
        <v>51</v>
      </c>
      <c r="D1209" t="s">
        <v>72</v>
      </c>
      <c r="E1209" t="s">
        <v>161</v>
      </c>
      <c r="F1209" t="s">
        <v>251</v>
      </c>
      <c r="G1209" s="31">
        <v>0</v>
      </c>
      <c r="H1209" t="s">
        <v>256</v>
      </c>
      <c r="I1209" t="s">
        <v>255</v>
      </c>
    </row>
    <row r="1210" spans="1:9" hidden="1" x14ac:dyDescent="0.25">
      <c r="A1210" s="1">
        <v>44946</v>
      </c>
      <c r="B1210" t="s">
        <v>258</v>
      </c>
      <c r="C1210" t="s">
        <v>51</v>
      </c>
      <c r="D1210" t="s">
        <v>72</v>
      </c>
      <c r="E1210" t="s">
        <v>158</v>
      </c>
      <c r="F1210" t="s">
        <v>251</v>
      </c>
      <c r="G1210" s="31">
        <v>0</v>
      </c>
      <c r="H1210" t="s">
        <v>256</v>
      </c>
      <c r="I1210" t="s">
        <v>255</v>
      </c>
    </row>
    <row r="1211" spans="1:9" hidden="1" x14ac:dyDescent="0.25">
      <c r="A1211" s="1">
        <v>44946</v>
      </c>
      <c r="B1211" t="s">
        <v>258</v>
      </c>
      <c r="C1211" t="s">
        <v>51</v>
      </c>
      <c r="D1211" t="s">
        <v>72</v>
      </c>
      <c r="E1211" t="s">
        <v>160</v>
      </c>
      <c r="F1211" t="s">
        <v>251</v>
      </c>
      <c r="G1211" s="31">
        <v>4.2547464881752421E-2</v>
      </c>
      <c r="H1211" t="s">
        <v>256</v>
      </c>
      <c r="I1211" t="s">
        <v>255</v>
      </c>
    </row>
    <row r="1212" spans="1:9" hidden="1" x14ac:dyDescent="0.25">
      <c r="A1212" s="1">
        <v>44946</v>
      </c>
      <c r="B1212" t="s">
        <v>258</v>
      </c>
      <c r="C1212" t="s">
        <v>51</v>
      </c>
      <c r="D1212" t="s">
        <v>72</v>
      </c>
      <c r="E1212" t="s">
        <v>166</v>
      </c>
      <c r="F1212" t="s">
        <v>251</v>
      </c>
      <c r="G1212" s="31">
        <v>0</v>
      </c>
      <c r="H1212" t="s">
        <v>256</v>
      </c>
      <c r="I1212" t="s">
        <v>255</v>
      </c>
    </row>
    <row r="1213" spans="1:9" hidden="1" x14ac:dyDescent="0.25">
      <c r="A1213" s="1">
        <v>44946</v>
      </c>
      <c r="B1213" t="s">
        <v>258</v>
      </c>
      <c r="C1213" t="s">
        <v>51</v>
      </c>
      <c r="D1213" t="s">
        <v>72</v>
      </c>
      <c r="E1213" t="s">
        <v>164</v>
      </c>
      <c r="F1213" t="s">
        <v>251</v>
      </c>
      <c r="G1213" s="31">
        <v>0</v>
      </c>
      <c r="H1213" t="s">
        <v>256</v>
      </c>
      <c r="I1213" t="s">
        <v>255</v>
      </c>
    </row>
    <row r="1214" spans="1:9" hidden="1" x14ac:dyDescent="0.25">
      <c r="A1214" s="1">
        <v>44946</v>
      </c>
      <c r="B1214" t="s">
        <v>258</v>
      </c>
      <c r="C1214" t="s">
        <v>51</v>
      </c>
      <c r="D1214" t="s">
        <v>72</v>
      </c>
      <c r="E1214" t="s">
        <v>162</v>
      </c>
      <c r="F1214" t="s">
        <v>251</v>
      </c>
      <c r="G1214" s="31">
        <v>0</v>
      </c>
      <c r="H1214" t="s">
        <v>256</v>
      </c>
      <c r="I1214" t="s">
        <v>255</v>
      </c>
    </row>
    <row r="1215" spans="1:9" hidden="1" x14ac:dyDescent="0.25">
      <c r="A1215" s="1">
        <v>44946</v>
      </c>
      <c r="B1215" t="s">
        <v>258</v>
      </c>
      <c r="C1215" t="s">
        <v>51</v>
      </c>
      <c r="D1215" t="s">
        <v>72</v>
      </c>
      <c r="E1215" t="s">
        <v>165</v>
      </c>
      <c r="F1215" t="s">
        <v>251</v>
      </c>
      <c r="G1215" s="31">
        <v>0</v>
      </c>
      <c r="H1215" t="s">
        <v>256</v>
      </c>
      <c r="I1215" t="s">
        <v>255</v>
      </c>
    </row>
    <row r="1216" spans="1:9" hidden="1" x14ac:dyDescent="0.25">
      <c r="A1216" s="1">
        <v>44946</v>
      </c>
      <c r="B1216" t="s">
        <v>258</v>
      </c>
      <c r="C1216" t="s">
        <v>51</v>
      </c>
      <c r="D1216" t="s">
        <v>72</v>
      </c>
      <c r="E1216" t="s">
        <v>167</v>
      </c>
      <c r="F1216" t="s">
        <v>251</v>
      </c>
      <c r="G1216" s="31">
        <v>0.27885776536032963</v>
      </c>
      <c r="H1216" t="s">
        <v>256</v>
      </c>
      <c r="I1216" t="s">
        <v>255</v>
      </c>
    </row>
    <row r="1217" spans="1:9" hidden="1" x14ac:dyDescent="0.25">
      <c r="A1217" s="1">
        <v>44946</v>
      </c>
      <c r="B1217" t="s">
        <v>258</v>
      </c>
      <c r="C1217" t="s">
        <v>51</v>
      </c>
      <c r="D1217" t="s">
        <v>72</v>
      </c>
      <c r="E1217" t="s">
        <v>1</v>
      </c>
      <c r="F1217" t="s">
        <v>251</v>
      </c>
      <c r="G1217" s="31">
        <v>0</v>
      </c>
      <c r="H1217" t="s">
        <v>256</v>
      </c>
      <c r="I1217" t="s">
        <v>255</v>
      </c>
    </row>
    <row r="1218" spans="1:9" hidden="1" x14ac:dyDescent="0.25">
      <c r="A1218" s="1">
        <v>44946</v>
      </c>
      <c r="B1218" t="s">
        <v>259</v>
      </c>
      <c r="C1218" t="s">
        <v>51</v>
      </c>
      <c r="D1218" t="s">
        <v>72</v>
      </c>
      <c r="E1218" t="s">
        <v>132</v>
      </c>
      <c r="F1218" t="s">
        <v>251</v>
      </c>
      <c r="G1218" s="31">
        <v>0</v>
      </c>
      <c r="H1218" t="s">
        <v>256</v>
      </c>
      <c r="I1218" t="s">
        <v>255</v>
      </c>
    </row>
    <row r="1219" spans="1:9" hidden="1" x14ac:dyDescent="0.25">
      <c r="A1219" s="1">
        <v>44946</v>
      </c>
      <c r="B1219" t="s">
        <v>259</v>
      </c>
      <c r="C1219" t="s">
        <v>51</v>
      </c>
      <c r="D1219" t="s">
        <v>72</v>
      </c>
      <c r="E1219" t="s">
        <v>133</v>
      </c>
      <c r="F1219" t="s">
        <v>251</v>
      </c>
      <c r="G1219" s="31">
        <v>3.248845718105129E-3</v>
      </c>
      <c r="H1219" t="s">
        <v>256</v>
      </c>
      <c r="I1219" t="s">
        <v>255</v>
      </c>
    </row>
    <row r="1220" spans="1:9" hidden="1" x14ac:dyDescent="0.25">
      <c r="A1220" s="1">
        <v>44946</v>
      </c>
      <c r="B1220" t="s">
        <v>259</v>
      </c>
      <c r="C1220" t="s">
        <v>51</v>
      </c>
      <c r="D1220" t="s">
        <v>72</v>
      </c>
      <c r="E1220" t="s">
        <v>134</v>
      </c>
      <c r="F1220" t="s">
        <v>251</v>
      </c>
      <c r="G1220" s="31">
        <v>0</v>
      </c>
      <c r="H1220" t="s">
        <v>256</v>
      </c>
      <c r="I1220" t="s">
        <v>255</v>
      </c>
    </row>
    <row r="1221" spans="1:9" hidden="1" x14ac:dyDescent="0.25">
      <c r="A1221" s="1">
        <v>44946</v>
      </c>
      <c r="B1221" t="s">
        <v>259</v>
      </c>
      <c r="C1221" t="s">
        <v>51</v>
      </c>
      <c r="D1221" t="s">
        <v>72</v>
      </c>
      <c r="E1221" t="s">
        <v>135</v>
      </c>
      <c r="F1221" t="s">
        <v>251</v>
      </c>
      <c r="G1221" s="31">
        <v>1.5794906908348661E-2</v>
      </c>
      <c r="H1221" t="s">
        <v>256</v>
      </c>
      <c r="I1221" t="s">
        <v>255</v>
      </c>
    </row>
    <row r="1222" spans="1:9" hidden="1" x14ac:dyDescent="0.25">
      <c r="A1222" s="1">
        <v>44946</v>
      </c>
      <c r="B1222" t="s">
        <v>259</v>
      </c>
      <c r="C1222" t="s">
        <v>51</v>
      </c>
      <c r="D1222" t="s">
        <v>72</v>
      </c>
      <c r="E1222" t="s">
        <v>137</v>
      </c>
      <c r="F1222" t="s">
        <v>251</v>
      </c>
      <c r="G1222" s="31">
        <v>1.3092687683316132E-2</v>
      </c>
      <c r="H1222" t="s">
        <v>256</v>
      </c>
      <c r="I1222" t="s">
        <v>255</v>
      </c>
    </row>
    <row r="1223" spans="1:9" hidden="1" x14ac:dyDescent="0.25">
      <c r="A1223" s="1">
        <v>44946</v>
      </c>
      <c r="B1223" t="s">
        <v>259</v>
      </c>
      <c r="C1223" t="s">
        <v>51</v>
      </c>
      <c r="D1223" t="s">
        <v>72</v>
      </c>
      <c r="E1223" t="s">
        <v>138</v>
      </c>
      <c r="F1223" t="s">
        <v>251</v>
      </c>
      <c r="G1223" s="31">
        <v>0</v>
      </c>
      <c r="H1223" t="s">
        <v>256</v>
      </c>
      <c r="I1223" t="s">
        <v>255</v>
      </c>
    </row>
    <row r="1224" spans="1:9" hidden="1" x14ac:dyDescent="0.25">
      <c r="A1224" s="1">
        <v>44946</v>
      </c>
      <c r="B1224" t="s">
        <v>259</v>
      </c>
      <c r="C1224" t="s">
        <v>51</v>
      </c>
      <c r="D1224" t="s">
        <v>72</v>
      </c>
      <c r="E1224" t="s">
        <v>139</v>
      </c>
      <c r="F1224" t="s">
        <v>251</v>
      </c>
      <c r="G1224" s="31">
        <v>0.21806413073598105</v>
      </c>
      <c r="H1224" t="s">
        <v>256</v>
      </c>
      <c r="I1224" t="s">
        <v>255</v>
      </c>
    </row>
    <row r="1225" spans="1:9" hidden="1" x14ac:dyDescent="0.25">
      <c r="A1225" s="1">
        <v>44946</v>
      </c>
      <c r="B1225" t="s">
        <v>259</v>
      </c>
      <c r="C1225" t="s">
        <v>51</v>
      </c>
      <c r="D1225" t="s">
        <v>72</v>
      </c>
      <c r="E1225" t="s">
        <v>140</v>
      </c>
      <c r="F1225" t="s">
        <v>251</v>
      </c>
      <c r="G1225" s="31">
        <v>1.8786472354886327E-2</v>
      </c>
      <c r="H1225" t="s">
        <v>256</v>
      </c>
      <c r="I1225" t="s">
        <v>255</v>
      </c>
    </row>
    <row r="1226" spans="1:9" hidden="1" x14ac:dyDescent="0.25">
      <c r="A1226" s="1">
        <v>44946</v>
      </c>
      <c r="B1226" t="s">
        <v>259</v>
      </c>
      <c r="C1226" t="s">
        <v>51</v>
      </c>
      <c r="D1226" t="s">
        <v>72</v>
      </c>
      <c r="E1226" t="s">
        <v>141</v>
      </c>
      <c r="F1226" t="s">
        <v>251</v>
      </c>
      <c r="G1226" s="31">
        <v>2.1007014676898358E-2</v>
      </c>
      <c r="H1226" t="s">
        <v>256</v>
      </c>
      <c r="I1226" t="s">
        <v>255</v>
      </c>
    </row>
    <row r="1227" spans="1:9" hidden="1" x14ac:dyDescent="0.25">
      <c r="A1227" s="1">
        <v>44946</v>
      </c>
      <c r="B1227" t="s">
        <v>259</v>
      </c>
      <c r="C1227" t="s">
        <v>51</v>
      </c>
      <c r="D1227" t="s">
        <v>72</v>
      </c>
      <c r="E1227" t="s">
        <v>142</v>
      </c>
      <c r="F1227" t="s">
        <v>251</v>
      </c>
      <c r="G1227" s="31">
        <v>0</v>
      </c>
      <c r="H1227" t="s">
        <v>256</v>
      </c>
      <c r="I1227" t="s">
        <v>255</v>
      </c>
    </row>
    <row r="1228" spans="1:9" hidden="1" x14ac:dyDescent="0.25">
      <c r="A1228" s="1">
        <v>44946</v>
      </c>
      <c r="B1228" t="s">
        <v>259</v>
      </c>
      <c r="C1228" t="s">
        <v>51</v>
      </c>
      <c r="D1228" t="s">
        <v>72</v>
      </c>
      <c r="E1228" t="s">
        <v>143</v>
      </c>
      <c r="F1228" t="s">
        <v>251</v>
      </c>
      <c r="G1228" s="31">
        <v>3.5996617795018269</v>
      </c>
      <c r="H1228" t="s">
        <v>256</v>
      </c>
      <c r="I1228" t="s">
        <v>255</v>
      </c>
    </row>
    <row r="1229" spans="1:9" hidden="1" x14ac:dyDescent="0.25">
      <c r="A1229" s="1">
        <v>44946</v>
      </c>
      <c r="B1229" t="s">
        <v>259</v>
      </c>
      <c r="C1229" t="s">
        <v>51</v>
      </c>
      <c r="D1229" t="s">
        <v>72</v>
      </c>
      <c r="E1229" t="s">
        <v>144</v>
      </c>
      <c r="F1229" t="s">
        <v>251</v>
      </c>
      <c r="G1229" s="31">
        <v>0.28799911895683877</v>
      </c>
      <c r="H1229" t="s">
        <v>256</v>
      </c>
      <c r="I1229" t="s">
        <v>255</v>
      </c>
    </row>
    <row r="1230" spans="1:9" hidden="1" x14ac:dyDescent="0.25">
      <c r="A1230" s="1">
        <v>44946</v>
      </c>
      <c r="B1230" t="s">
        <v>259</v>
      </c>
      <c r="C1230" t="s">
        <v>51</v>
      </c>
      <c r="D1230" t="s">
        <v>72</v>
      </c>
      <c r="E1230" t="s">
        <v>145</v>
      </c>
      <c r="F1230" t="s">
        <v>251</v>
      </c>
      <c r="G1230" s="31">
        <v>5.9090149186744045E-2</v>
      </c>
      <c r="H1230" t="s">
        <v>256</v>
      </c>
      <c r="I1230" t="s">
        <v>255</v>
      </c>
    </row>
    <row r="1231" spans="1:9" hidden="1" x14ac:dyDescent="0.25">
      <c r="A1231" s="1">
        <v>44946</v>
      </c>
      <c r="B1231" t="s">
        <v>259</v>
      </c>
      <c r="C1231" t="s">
        <v>51</v>
      </c>
      <c r="D1231" t="s">
        <v>72</v>
      </c>
      <c r="E1231" t="s">
        <v>146</v>
      </c>
      <c r="F1231" t="s">
        <v>251</v>
      </c>
      <c r="G1231" s="31">
        <v>0</v>
      </c>
      <c r="H1231" t="s">
        <v>256</v>
      </c>
      <c r="I1231" t="s">
        <v>255</v>
      </c>
    </row>
    <row r="1232" spans="1:9" hidden="1" x14ac:dyDescent="0.25">
      <c r="A1232" s="1">
        <v>44946</v>
      </c>
      <c r="B1232" t="s">
        <v>259</v>
      </c>
      <c r="C1232" t="s">
        <v>51</v>
      </c>
      <c r="D1232" t="s">
        <v>72</v>
      </c>
      <c r="E1232" t="s">
        <v>147</v>
      </c>
      <c r="F1232" t="s">
        <v>251</v>
      </c>
      <c r="G1232" s="31">
        <v>2.1224177803541822</v>
      </c>
      <c r="H1232" t="s">
        <v>256</v>
      </c>
      <c r="I1232" t="s">
        <v>255</v>
      </c>
    </row>
    <row r="1233" spans="1:9" hidden="1" x14ac:dyDescent="0.25">
      <c r="A1233" s="1">
        <v>44946</v>
      </c>
      <c r="B1233" t="s">
        <v>259</v>
      </c>
      <c r="C1233" t="s">
        <v>51</v>
      </c>
      <c r="D1233" t="s">
        <v>72</v>
      </c>
      <c r="E1233" t="s">
        <v>148</v>
      </c>
      <c r="F1233" t="s">
        <v>251</v>
      </c>
      <c r="G1233" s="31">
        <v>16.989480847108396</v>
      </c>
      <c r="H1233" t="s">
        <v>256</v>
      </c>
      <c r="I1233" t="s">
        <v>255</v>
      </c>
    </row>
    <row r="1234" spans="1:9" hidden="1" x14ac:dyDescent="0.25">
      <c r="A1234" s="1">
        <v>44946</v>
      </c>
      <c r="B1234" t="s">
        <v>259</v>
      </c>
      <c r="C1234" t="s">
        <v>51</v>
      </c>
      <c r="D1234" t="s">
        <v>72</v>
      </c>
      <c r="E1234" t="s">
        <v>148</v>
      </c>
      <c r="F1234" t="s">
        <v>252</v>
      </c>
      <c r="G1234" s="31">
        <v>16.989480847108396</v>
      </c>
      <c r="H1234" t="s">
        <v>256</v>
      </c>
      <c r="I1234" t="s">
        <v>255</v>
      </c>
    </row>
    <row r="1235" spans="1:9" hidden="1" x14ac:dyDescent="0.25">
      <c r="A1235" s="1">
        <v>44946</v>
      </c>
      <c r="B1235" t="s">
        <v>259</v>
      </c>
      <c r="C1235" t="s">
        <v>51</v>
      </c>
      <c r="D1235" t="s">
        <v>72</v>
      </c>
      <c r="E1235" t="s">
        <v>149</v>
      </c>
      <c r="F1235" t="s">
        <v>251</v>
      </c>
      <c r="G1235" s="31">
        <v>5.583751276933353</v>
      </c>
      <c r="H1235" t="s">
        <v>256</v>
      </c>
      <c r="I1235" t="s">
        <v>255</v>
      </c>
    </row>
    <row r="1236" spans="1:9" hidden="1" x14ac:dyDescent="0.25">
      <c r="A1236" s="1">
        <v>44946</v>
      </c>
      <c r="B1236" t="s">
        <v>259</v>
      </c>
      <c r="C1236" t="s">
        <v>51</v>
      </c>
      <c r="D1236" t="s">
        <v>72</v>
      </c>
      <c r="E1236" t="s">
        <v>150</v>
      </c>
      <c r="F1236" t="s">
        <v>251</v>
      </c>
      <c r="G1236" s="31">
        <v>0</v>
      </c>
      <c r="H1236" t="s">
        <v>256</v>
      </c>
      <c r="I1236" t="s">
        <v>255</v>
      </c>
    </row>
    <row r="1237" spans="1:9" hidden="1" x14ac:dyDescent="0.25">
      <c r="A1237" s="1">
        <v>44946</v>
      </c>
      <c r="B1237" t="s">
        <v>259</v>
      </c>
      <c r="C1237" t="s">
        <v>51</v>
      </c>
      <c r="D1237" t="s">
        <v>72</v>
      </c>
      <c r="E1237" t="s">
        <v>150</v>
      </c>
      <c r="F1237" t="s">
        <v>252</v>
      </c>
      <c r="G1237" s="31">
        <v>0</v>
      </c>
      <c r="H1237" t="s">
        <v>256</v>
      </c>
      <c r="I1237" t="s">
        <v>255</v>
      </c>
    </row>
    <row r="1238" spans="1:9" hidden="1" x14ac:dyDescent="0.25">
      <c r="A1238" s="1">
        <v>44946</v>
      </c>
      <c r="B1238" t="s">
        <v>259</v>
      </c>
      <c r="C1238" t="s">
        <v>51</v>
      </c>
      <c r="D1238" t="s">
        <v>72</v>
      </c>
      <c r="E1238" t="s">
        <v>151</v>
      </c>
      <c r="F1238" t="s">
        <v>251</v>
      </c>
      <c r="G1238" s="31">
        <v>2.070742683280979</v>
      </c>
      <c r="H1238" t="s">
        <v>256</v>
      </c>
      <c r="I1238" t="s">
        <v>255</v>
      </c>
    </row>
    <row r="1239" spans="1:9" hidden="1" x14ac:dyDescent="0.25">
      <c r="A1239" s="1">
        <v>44946</v>
      </c>
      <c r="B1239" t="s">
        <v>259</v>
      </c>
      <c r="C1239" t="s">
        <v>51</v>
      </c>
      <c r="D1239" t="s">
        <v>72</v>
      </c>
      <c r="E1239" t="s">
        <v>155</v>
      </c>
      <c r="F1239" t="s">
        <v>251</v>
      </c>
      <c r="G1239" s="31">
        <v>0</v>
      </c>
      <c r="H1239" t="s">
        <v>256</v>
      </c>
      <c r="I1239" t="s">
        <v>255</v>
      </c>
    </row>
    <row r="1240" spans="1:9" hidden="1" x14ac:dyDescent="0.25">
      <c r="A1240" s="1">
        <v>44946</v>
      </c>
      <c r="B1240" t="s">
        <v>259</v>
      </c>
      <c r="C1240" t="s">
        <v>51</v>
      </c>
      <c r="D1240" t="s">
        <v>72</v>
      </c>
      <c r="E1240" t="s">
        <v>153</v>
      </c>
      <c r="F1240" t="s">
        <v>251</v>
      </c>
      <c r="G1240" s="31">
        <v>8.8630283045509309E-2</v>
      </c>
      <c r="H1240" t="s">
        <v>256</v>
      </c>
      <c r="I1240" t="s">
        <v>255</v>
      </c>
    </row>
    <row r="1241" spans="1:9" hidden="1" x14ac:dyDescent="0.25">
      <c r="A1241" s="1">
        <v>44946</v>
      </c>
      <c r="B1241" t="s">
        <v>259</v>
      </c>
      <c r="C1241" t="s">
        <v>51</v>
      </c>
      <c r="D1241" t="s">
        <v>72</v>
      </c>
      <c r="E1241" t="s">
        <v>152</v>
      </c>
      <c r="F1241" t="s">
        <v>251</v>
      </c>
      <c r="G1241" s="31">
        <v>2.9231276967158402E-2</v>
      </c>
      <c r="H1241" t="s">
        <v>256</v>
      </c>
      <c r="I1241" t="s">
        <v>255</v>
      </c>
    </row>
    <row r="1242" spans="1:9" hidden="1" x14ac:dyDescent="0.25">
      <c r="A1242" s="1">
        <v>44946</v>
      </c>
      <c r="B1242" t="s">
        <v>259</v>
      </c>
      <c r="C1242" t="s">
        <v>51</v>
      </c>
      <c r="D1242" t="s">
        <v>72</v>
      </c>
      <c r="E1242" t="s">
        <v>154</v>
      </c>
      <c r="F1242" t="s">
        <v>251</v>
      </c>
      <c r="G1242" s="31">
        <v>8.8532024982133306E-2</v>
      </c>
      <c r="H1242" t="s">
        <v>256</v>
      </c>
      <c r="I1242" t="s">
        <v>255</v>
      </c>
    </row>
    <row r="1243" spans="1:9" hidden="1" x14ac:dyDescent="0.25">
      <c r="A1243" s="1">
        <v>44946</v>
      </c>
      <c r="B1243" t="s">
        <v>259</v>
      </c>
      <c r="C1243" t="s">
        <v>51</v>
      </c>
      <c r="D1243" t="s">
        <v>72</v>
      </c>
      <c r="E1243" t="s">
        <v>157</v>
      </c>
      <c r="F1243" t="s">
        <v>251</v>
      </c>
      <c r="G1243" s="31">
        <v>8.4090498709412945E-2</v>
      </c>
      <c r="H1243" t="s">
        <v>256</v>
      </c>
      <c r="I1243" t="s">
        <v>255</v>
      </c>
    </row>
    <row r="1244" spans="1:9" hidden="1" x14ac:dyDescent="0.25">
      <c r="A1244" s="1">
        <v>44946</v>
      </c>
      <c r="B1244" t="s">
        <v>259</v>
      </c>
      <c r="C1244" t="s">
        <v>51</v>
      </c>
      <c r="D1244" t="s">
        <v>72</v>
      </c>
      <c r="E1244" t="s">
        <v>156</v>
      </c>
      <c r="F1244" t="s">
        <v>251</v>
      </c>
      <c r="G1244" s="31">
        <v>1.2058338332933455E-2</v>
      </c>
      <c r="H1244" t="s">
        <v>256</v>
      </c>
      <c r="I1244" t="s">
        <v>255</v>
      </c>
    </row>
    <row r="1245" spans="1:9" hidden="1" x14ac:dyDescent="0.25">
      <c r="A1245" s="1">
        <v>44946</v>
      </c>
      <c r="B1245" t="s">
        <v>259</v>
      </c>
      <c r="C1245" t="s">
        <v>51</v>
      </c>
      <c r="D1245" t="s">
        <v>72</v>
      </c>
      <c r="E1245" t="s">
        <v>159</v>
      </c>
      <c r="F1245" t="s">
        <v>251</v>
      </c>
      <c r="G1245" s="31">
        <v>0</v>
      </c>
      <c r="H1245" t="s">
        <v>256</v>
      </c>
      <c r="I1245" t="s">
        <v>255</v>
      </c>
    </row>
    <row r="1246" spans="1:9" hidden="1" x14ac:dyDescent="0.25">
      <c r="A1246" s="1">
        <v>44946</v>
      </c>
      <c r="B1246" t="s">
        <v>259</v>
      </c>
      <c r="C1246" t="s">
        <v>51</v>
      </c>
      <c r="D1246" t="s">
        <v>72</v>
      </c>
      <c r="E1246" t="s">
        <v>163</v>
      </c>
      <c r="F1246" t="s">
        <v>251</v>
      </c>
      <c r="G1246" s="31">
        <v>4.5360827697655606E-2</v>
      </c>
      <c r="H1246" t="s">
        <v>256</v>
      </c>
      <c r="I1246" t="s">
        <v>255</v>
      </c>
    </row>
    <row r="1247" spans="1:9" hidden="1" x14ac:dyDescent="0.25">
      <c r="A1247" s="1">
        <v>44946</v>
      </c>
      <c r="B1247" t="s">
        <v>259</v>
      </c>
      <c r="C1247" t="s">
        <v>51</v>
      </c>
      <c r="D1247" t="s">
        <v>72</v>
      </c>
      <c r="E1247" t="s">
        <v>161</v>
      </c>
      <c r="F1247" t="s">
        <v>251</v>
      </c>
      <c r="G1247" s="31">
        <v>1.479014128907177E-2</v>
      </c>
      <c r="H1247" t="s">
        <v>256</v>
      </c>
      <c r="I1247" t="s">
        <v>255</v>
      </c>
    </row>
    <row r="1248" spans="1:9" hidden="1" x14ac:dyDescent="0.25">
      <c r="A1248" s="1">
        <v>44946</v>
      </c>
      <c r="B1248" t="s">
        <v>259</v>
      </c>
      <c r="C1248" t="s">
        <v>51</v>
      </c>
      <c r="D1248" t="s">
        <v>72</v>
      </c>
      <c r="E1248" t="s">
        <v>158</v>
      </c>
      <c r="F1248" t="s">
        <v>251</v>
      </c>
      <c r="G1248" s="31">
        <v>0</v>
      </c>
      <c r="H1248" t="s">
        <v>256</v>
      </c>
      <c r="I1248" t="s">
        <v>255</v>
      </c>
    </row>
    <row r="1249" spans="1:9" hidden="1" x14ac:dyDescent="0.25">
      <c r="A1249" s="1">
        <v>44946</v>
      </c>
      <c r="B1249" t="s">
        <v>259</v>
      </c>
      <c r="C1249" t="s">
        <v>51</v>
      </c>
      <c r="D1249" t="s">
        <v>72</v>
      </c>
      <c r="E1249" t="s">
        <v>160</v>
      </c>
      <c r="F1249" t="s">
        <v>251</v>
      </c>
      <c r="G1249" s="31">
        <v>0</v>
      </c>
      <c r="H1249" t="s">
        <v>256</v>
      </c>
      <c r="I1249" t="s">
        <v>255</v>
      </c>
    </row>
    <row r="1250" spans="1:9" hidden="1" x14ac:dyDescent="0.25">
      <c r="A1250" s="1">
        <v>44946</v>
      </c>
      <c r="B1250" t="s">
        <v>259</v>
      </c>
      <c r="C1250" t="s">
        <v>51</v>
      </c>
      <c r="D1250" t="s">
        <v>72</v>
      </c>
      <c r="E1250" t="s">
        <v>166</v>
      </c>
      <c r="F1250" t="s">
        <v>251</v>
      </c>
      <c r="G1250" s="31">
        <v>0</v>
      </c>
      <c r="H1250" t="s">
        <v>256</v>
      </c>
      <c r="I1250" t="s">
        <v>255</v>
      </c>
    </row>
    <row r="1251" spans="1:9" hidden="1" x14ac:dyDescent="0.25">
      <c r="A1251" s="1">
        <v>44946</v>
      </c>
      <c r="B1251" t="s">
        <v>259</v>
      </c>
      <c r="C1251" t="s">
        <v>51</v>
      </c>
      <c r="D1251" t="s">
        <v>72</v>
      </c>
      <c r="E1251" t="s">
        <v>164</v>
      </c>
      <c r="F1251" t="s">
        <v>251</v>
      </c>
      <c r="G1251" s="31">
        <v>0</v>
      </c>
      <c r="H1251" t="s">
        <v>256</v>
      </c>
      <c r="I1251" t="s">
        <v>255</v>
      </c>
    </row>
    <row r="1252" spans="1:9" hidden="1" x14ac:dyDescent="0.25">
      <c r="A1252" s="1">
        <v>44946</v>
      </c>
      <c r="B1252" t="s">
        <v>259</v>
      </c>
      <c r="C1252" t="s">
        <v>51</v>
      </c>
      <c r="D1252" t="s">
        <v>72</v>
      </c>
      <c r="E1252" t="s">
        <v>162</v>
      </c>
      <c r="F1252" t="s">
        <v>251</v>
      </c>
      <c r="G1252" s="31">
        <v>0</v>
      </c>
      <c r="H1252" t="s">
        <v>256</v>
      </c>
      <c r="I1252" t="s">
        <v>255</v>
      </c>
    </row>
    <row r="1253" spans="1:9" hidden="1" x14ac:dyDescent="0.25">
      <c r="A1253" s="1">
        <v>44946</v>
      </c>
      <c r="B1253" t="s">
        <v>259</v>
      </c>
      <c r="C1253" t="s">
        <v>51</v>
      </c>
      <c r="D1253" t="s">
        <v>72</v>
      </c>
      <c r="E1253" t="s">
        <v>165</v>
      </c>
      <c r="F1253" t="s">
        <v>251</v>
      </c>
      <c r="G1253" s="31">
        <v>0</v>
      </c>
      <c r="H1253" t="s">
        <v>256</v>
      </c>
      <c r="I1253" t="s">
        <v>255</v>
      </c>
    </row>
    <row r="1254" spans="1:9" hidden="1" x14ac:dyDescent="0.25">
      <c r="A1254" s="1">
        <v>44946</v>
      </c>
      <c r="B1254" t="s">
        <v>259</v>
      </c>
      <c r="C1254" t="s">
        <v>51</v>
      </c>
      <c r="D1254" t="s">
        <v>72</v>
      </c>
      <c r="E1254" t="s">
        <v>167</v>
      </c>
      <c r="F1254" t="s">
        <v>251</v>
      </c>
      <c r="G1254" s="31">
        <v>0</v>
      </c>
      <c r="H1254" t="s">
        <v>256</v>
      </c>
      <c r="I1254" t="s">
        <v>255</v>
      </c>
    </row>
    <row r="1255" spans="1:9" hidden="1" x14ac:dyDescent="0.25">
      <c r="A1255" s="1">
        <v>44946</v>
      </c>
      <c r="B1255" t="s">
        <v>259</v>
      </c>
      <c r="C1255" t="s">
        <v>51</v>
      </c>
      <c r="D1255" t="s">
        <v>72</v>
      </c>
      <c r="E1255" t="s">
        <v>1</v>
      </c>
      <c r="F1255" t="s">
        <v>251</v>
      </c>
      <c r="G1255" s="31">
        <v>0</v>
      </c>
      <c r="H1255" t="s">
        <v>256</v>
      </c>
      <c r="I1255" t="s">
        <v>255</v>
      </c>
    </row>
    <row r="1256" spans="1:9" hidden="1" x14ac:dyDescent="0.25">
      <c r="A1256" s="1">
        <v>44946</v>
      </c>
      <c r="B1256" t="s">
        <v>260</v>
      </c>
      <c r="C1256" t="s">
        <v>51</v>
      </c>
      <c r="D1256" t="s">
        <v>72</v>
      </c>
      <c r="E1256" t="s">
        <v>132</v>
      </c>
      <c r="F1256" t="s">
        <v>251</v>
      </c>
      <c r="G1256" s="31">
        <v>0</v>
      </c>
      <c r="H1256" t="s">
        <v>256</v>
      </c>
      <c r="I1256" t="s">
        <v>255</v>
      </c>
    </row>
    <row r="1257" spans="1:9" hidden="1" x14ac:dyDescent="0.25">
      <c r="A1257" s="1">
        <v>44946</v>
      </c>
      <c r="B1257" t="s">
        <v>260</v>
      </c>
      <c r="C1257" t="s">
        <v>51</v>
      </c>
      <c r="D1257" t="s">
        <v>72</v>
      </c>
      <c r="E1257" t="s">
        <v>133</v>
      </c>
      <c r="F1257" t="s">
        <v>251</v>
      </c>
      <c r="G1257" s="31">
        <v>5.2987215306500145E-3</v>
      </c>
      <c r="H1257" t="s">
        <v>256</v>
      </c>
      <c r="I1257" t="s">
        <v>255</v>
      </c>
    </row>
    <row r="1258" spans="1:9" hidden="1" x14ac:dyDescent="0.25">
      <c r="A1258" s="1">
        <v>44946</v>
      </c>
      <c r="B1258" t="s">
        <v>260</v>
      </c>
      <c r="C1258" t="s">
        <v>51</v>
      </c>
      <c r="D1258" t="s">
        <v>72</v>
      </c>
      <c r="E1258" t="s">
        <v>134</v>
      </c>
      <c r="F1258" t="s">
        <v>251</v>
      </c>
      <c r="G1258" s="31">
        <v>0</v>
      </c>
      <c r="H1258" t="s">
        <v>256</v>
      </c>
      <c r="I1258" t="s">
        <v>255</v>
      </c>
    </row>
    <row r="1259" spans="1:9" hidden="1" x14ac:dyDescent="0.25">
      <c r="A1259" s="1">
        <v>44946</v>
      </c>
      <c r="B1259" t="s">
        <v>260</v>
      </c>
      <c r="C1259" t="s">
        <v>51</v>
      </c>
      <c r="D1259" t="s">
        <v>72</v>
      </c>
      <c r="E1259" t="s">
        <v>135</v>
      </c>
      <c r="F1259" t="s">
        <v>251</v>
      </c>
      <c r="G1259" s="31">
        <v>1.7099308711050254E-2</v>
      </c>
      <c r="H1259" t="s">
        <v>256</v>
      </c>
      <c r="I1259" t="s">
        <v>255</v>
      </c>
    </row>
    <row r="1260" spans="1:9" hidden="1" x14ac:dyDescent="0.25">
      <c r="A1260" s="1">
        <v>44946</v>
      </c>
      <c r="B1260" t="s">
        <v>260</v>
      </c>
      <c r="C1260" t="s">
        <v>51</v>
      </c>
      <c r="D1260" t="s">
        <v>72</v>
      </c>
      <c r="E1260" t="s">
        <v>137</v>
      </c>
      <c r="F1260" t="s">
        <v>251</v>
      </c>
      <c r="G1260" s="31">
        <v>1.3396229573762805E-2</v>
      </c>
      <c r="H1260" t="s">
        <v>256</v>
      </c>
      <c r="I1260" t="s">
        <v>255</v>
      </c>
    </row>
    <row r="1261" spans="1:9" hidden="1" x14ac:dyDescent="0.25">
      <c r="A1261" s="1">
        <v>44946</v>
      </c>
      <c r="B1261" t="s">
        <v>260</v>
      </c>
      <c r="C1261" t="s">
        <v>51</v>
      </c>
      <c r="D1261" t="s">
        <v>72</v>
      </c>
      <c r="E1261" t="s">
        <v>138</v>
      </c>
      <c r="F1261" t="s">
        <v>251</v>
      </c>
      <c r="G1261" s="31">
        <v>0</v>
      </c>
      <c r="H1261" t="s">
        <v>256</v>
      </c>
      <c r="I1261" t="s">
        <v>255</v>
      </c>
    </row>
    <row r="1262" spans="1:9" hidden="1" x14ac:dyDescent="0.25">
      <c r="A1262" s="1">
        <v>44946</v>
      </c>
      <c r="B1262" t="s">
        <v>260</v>
      </c>
      <c r="C1262" t="s">
        <v>51</v>
      </c>
      <c r="D1262" t="s">
        <v>72</v>
      </c>
      <c r="E1262" t="s">
        <v>139</v>
      </c>
      <c r="F1262" t="s">
        <v>251</v>
      </c>
      <c r="G1262" s="31">
        <v>0.20264112625433336</v>
      </c>
      <c r="H1262" t="s">
        <v>256</v>
      </c>
      <c r="I1262" t="s">
        <v>255</v>
      </c>
    </row>
    <row r="1263" spans="1:9" hidden="1" x14ac:dyDescent="0.25">
      <c r="A1263" s="1">
        <v>44946</v>
      </c>
      <c r="B1263" t="s">
        <v>260</v>
      </c>
      <c r="C1263" t="s">
        <v>51</v>
      </c>
      <c r="D1263" t="s">
        <v>72</v>
      </c>
      <c r="E1263" t="s">
        <v>140</v>
      </c>
      <c r="F1263" t="s">
        <v>251</v>
      </c>
      <c r="G1263" s="31">
        <v>2.8175084663477182E-2</v>
      </c>
      <c r="H1263" t="s">
        <v>256</v>
      </c>
      <c r="I1263" t="s">
        <v>255</v>
      </c>
    </row>
    <row r="1264" spans="1:9" hidden="1" x14ac:dyDescent="0.25">
      <c r="A1264" s="1">
        <v>44946</v>
      </c>
      <c r="B1264" t="s">
        <v>260</v>
      </c>
      <c r="C1264" t="s">
        <v>51</v>
      </c>
      <c r="D1264" t="s">
        <v>72</v>
      </c>
      <c r="E1264" t="s">
        <v>141</v>
      </c>
      <c r="F1264" t="s">
        <v>251</v>
      </c>
      <c r="G1264" s="31">
        <v>1.8837275581638419E-2</v>
      </c>
      <c r="H1264" t="s">
        <v>256</v>
      </c>
      <c r="I1264" t="s">
        <v>255</v>
      </c>
    </row>
    <row r="1265" spans="1:9" hidden="1" x14ac:dyDescent="0.25">
      <c r="A1265" s="1">
        <v>44946</v>
      </c>
      <c r="B1265" t="s">
        <v>260</v>
      </c>
      <c r="C1265" t="s">
        <v>51</v>
      </c>
      <c r="D1265" t="s">
        <v>72</v>
      </c>
      <c r="E1265" t="s">
        <v>142</v>
      </c>
      <c r="F1265" t="s">
        <v>251</v>
      </c>
      <c r="G1265" s="31">
        <v>6.5596084130964171E-3</v>
      </c>
      <c r="H1265" t="s">
        <v>256</v>
      </c>
      <c r="I1265" t="s">
        <v>255</v>
      </c>
    </row>
    <row r="1266" spans="1:9" hidden="1" x14ac:dyDescent="0.25">
      <c r="A1266" s="1">
        <v>44946</v>
      </c>
      <c r="B1266" t="s">
        <v>260</v>
      </c>
      <c r="C1266" t="s">
        <v>51</v>
      </c>
      <c r="D1266" t="s">
        <v>72</v>
      </c>
      <c r="E1266" t="s">
        <v>143</v>
      </c>
      <c r="F1266" t="s">
        <v>251</v>
      </c>
      <c r="G1266" s="31">
        <v>3.0924542817585485</v>
      </c>
      <c r="H1266" t="s">
        <v>256</v>
      </c>
      <c r="I1266" t="s">
        <v>255</v>
      </c>
    </row>
    <row r="1267" spans="1:9" hidden="1" x14ac:dyDescent="0.25">
      <c r="A1267" s="1">
        <v>44946</v>
      </c>
      <c r="B1267" t="s">
        <v>260</v>
      </c>
      <c r="C1267" t="s">
        <v>51</v>
      </c>
      <c r="D1267" t="s">
        <v>72</v>
      </c>
      <c r="E1267" t="s">
        <v>144</v>
      </c>
      <c r="F1267" t="s">
        <v>251</v>
      </c>
      <c r="G1267" s="31">
        <v>0.26481396912644589</v>
      </c>
      <c r="H1267" t="s">
        <v>256</v>
      </c>
      <c r="I1267" t="s">
        <v>255</v>
      </c>
    </row>
    <row r="1268" spans="1:9" hidden="1" x14ac:dyDescent="0.25">
      <c r="A1268" s="1">
        <v>44946</v>
      </c>
      <c r="B1268" t="s">
        <v>260</v>
      </c>
      <c r="C1268" t="s">
        <v>51</v>
      </c>
      <c r="D1268" t="s">
        <v>72</v>
      </c>
      <c r="E1268" t="s">
        <v>145</v>
      </c>
      <c r="F1268" t="s">
        <v>251</v>
      </c>
      <c r="G1268" s="31">
        <v>7.4033317707669327E-2</v>
      </c>
      <c r="H1268" t="s">
        <v>256</v>
      </c>
      <c r="I1268" t="s">
        <v>255</v>
      </c>
    </row>
    <row r="1269" spans="1:9" hidden="1" x14ac:dyDescent="0.25">
      <c r="A1269" s="1">
        <v>44946</v>
      </c>
      <c r="B1269" t="s">
        <v>260</v>
      </c>
      <c r="C1269" t="s">
        <v>51</v>
      </c>
      <c r="D1269" t="s">
        <v>72</v>
      </c>
      <c r="E1269" t="s">
        <v>146</v>
      </c>
      <c r="F1269" t="s">
        <v>251</v>
      </c>
      <c r="G1269" s="31">
        <v>0</v>
      </c>
      <c r="H1269" t="s">
        <v>256</v>
      </c>
      <c r="I1269" t="s">
        <v>255</v>
      </c>
    </row>
    <row r="1270" spans="1:9" hidden="1" x14ac:dyDescent="0.25">
      <c r="A1270" s="1">
        <v>44946</v>
      </c>
      <c r="B1270" t="s">
        <v>260</v>
      </c>
      <c r="C1270" t="s">
        <v>51</v>
      </c>
      <c r="D1270" t="s">
        <v>72</v>
      </c>
      <c r="E1270" t="s">
        <v>147</v>
      </c>
      <c r="F1270" t="s">
        <v>251</v>
      </c>
      <c r="G1270" s="31">
        <v>1.8080280115158724</v>
      </c>
      <c r="H1270" t="s">
        <v>256</v>
      </c>
      <c r="I1270" t="s">
        <v>255</v>
      </c>
    </row>
    <row r="1271" spans="1:9" hidden="1" x14ac:dyDescent="0.25">
      <c r="A1271" s="1">
        <v>44946</v>
      </c>
      <c r="B1271" t="s">
        <v>260</v>
      </c>
      <c r="C1271" t="s">
        <v>51</v>
      </c>
      <c r="D1271" t="s">
        <v>72</v>
      </c>
      <c r="E1271" t="s">
        <v>148</v>
      </c>
      <c r="F1271" t="s">
        <v>251</v>
      </c>
      <c r="G1271" s="31">
        <v>17.565045772392782</v>
      </c>
      <c r="H1271" t="s">
        <v>256</v>
      </c>
      <c r="I1271" t="s">
        <v>255</v>
      </c>
    </row>
    <row r="1272" spans="1:9" hidden="1" x14ac:dyDescent="0.25">
      <c r="A1272" s="1">
        <v>44946</v>
      </c>
      <c r="B1272" t="s">
        <v>260</v>
      </c>
      <c r="C1272" t="s">
        <v>51</v>
      </c>
      <c r="D1272" t="s">
        <v>72</v>
      </c>
      <c r="E1272" t="s">
        <v>148</v>
      </c>
      <c r="F1272" t="s">
        <v>252</v>
      </c>
      <c r="G1272" s="31">
        <v>17.565045772392782</v>
      </c>
      <c r="H1272" t="s">
        <v>256</v>
      </c>
      <c r="I1272" t="s">
        <v>255</v>
      </c>
    </row>
    <row r="1273" spans="1:9" hidden="1" x14ac:dyDescent="0.25">
      <c r="A1273" s="1">
        <v>44946</v>
      </c>
      <c r="B1273" t="s">
        <v>260</v>
      </c>
      <c r="C1273" t="s">
        <v>51</v>
      </c>
      <c r="D1273" t="s">
        <v>72</v>
      </c>
      <c r="E1273" t="s">
        <v>149</v>
      </c>
      <c r="F1273" t="s">
        <v>251</v>
      </c>
      <c r="G1273" s="31">
        <v>4.7918514549705575</v>
      </c>
      <c r="H1273" t="s">
        <v>256</v>
      </c>
      <c r="I1273" t="s">
        <v>255</v>
      </c>
    </row>
    <row r="1274" spans="1:9" hidden="1" x14ac:dyDescent="0.25">
      <c r="A1274" s="1">
        <v>44946</v>
      </c>
      <c r="B1274" t="s">
        <v>260</v>
      </c>
      <c r="C1274" t="s">
        <v>51</v>
      </c>
      <c r="D1274" t="s">
        <v>72</v>
      </c>
      <c r="E1274" t="s">
        <v>150</v>
      </c>
      <c r="F1274" t="s">
        <v>251</v>
      </c>
      <c r="G1274" s="31">
        <v>13.825616662082096</v>
      </c>
      <c r="H1274" t="s">
        <v>256</v>
      </c>
      <c r="I1274" t="s">
        <v>255</v>
      </c>
    </row>
    <row r="1275" spans="1:9" hidden="1" x14ac:dyDescent="0.25">
      <c r="A1275" s="1">
        <v>44946</v>
      </c>
      <c r="B1275" t="s">
        <v>260</v>
      </c>
      <c r="C1275" t="s">
        <v>51</v>
      </c>
      <c r="D1275" t="s">
        <v>72</v>
      </c>
      <c r="E1275" t="s">
        <v>150</v>
      </c>
      <c r="F1275" t="s">
        <v>252</v>
      </c>
      <c r="G1275" s="31">
        <v>13.825616662082096</v>
      </c>
      <c r="H1275" t="s">
        <v>256</v>
      </c>
      <c r="I1275" t="s">
        <v>255</v>
      </c>
    </row>
    <row r="1276" spans="1:9" hidden="1" x14ac:dyDescent="0.25">
      <c r="A1276" s="1">
        <v>44946</v>
      </c>
      <c r="B1276" t="s">
        <v>260</v>
      </c>
      <c r="C1276" t="s">
        <v>51</v>
      </c>
      <c r="D1276" t="s">
        <v>72</v>
      </c>
      <c r="E1276" t="s">
        <v>151</v>
      </c>
      <c r="F1276" t="s">
        <v>251</v>
      </c>
      <c r="G1276" s="31">
        <v>1.8044867872201689</v>
      </c>
      <c r="H1276" t="s">
        <v>256</v>
      </c>
      <c r="I1276" t="s">
        <v>255</v>
      </c>
    </row>
    <row r="1277" spans="1:9" hidden="1" x14ac:dyDescent="0.25">
      <c r="A1277" s="1">
        <v>44946</v>
      </c>
      <c r="B1277" t="s">
        <v>260</v>
      </c>
      <c r="C1277" t="s">
        <v>51</v>
      </c>
      <c r="D1277" t="s">
        <v>72</v>
      </c>
      <c r="E1277" t="s">
        <v>155</v>
      </c>
      <c r="F1277" t="s">
        <v>251</v>
      </c>
      <c r="G1277" s="31">
        <v>0</v>
      </c>
      <c r="H1277" t="s">
        <v>256</v>
      </c>
      <c r="I1277" t="s">
        <v>255</v>
      </c>
    </row>
    <row r="1278" spans="1:9" hidden="1" x14ac:dyDescent="0.25">
      <c r="A1278" s="1">
        <v>44946</v>
      </c>
      <c r="B1278" t="s">
        <v>260</v>
      </c>
      <c r="C1278" t="s">
        <v>51</v>
      </c>
      <c r="D1278" t="s">
        <v>72</v>
      </c>
      <c r="E1278" t="s">
        <v>153</v>
      </c>
      <c r="F1278" t="s">
        <v>251</v>
      </c>
      <c r="G1278" s="31">
        <v>7.8476525524356508E-2</v>
      </c>
      <c r="H1278" t="s">
        <v>256</v>
      </c>
      <c r="I1278" t="s">
        <v>255</v>
      </c>
    </row>
    <row r="1279" spans="1:9" hidden="1" x14ac:dyDescent="0.25">
      <c r="A1279" s="1">
        <v>44946</v>
      </c>
      <c r="B1279" t="s">
        <v>260</v>
      </c>
      <c r="C1279" t="s">
        <v>51</v>
      </c>
      <c r="D1279" t="s">
        <v>72</v>
      </c>
      <c r="E1279" t="s">
        <v>152</v>
      </c>
      <c r="F1279" t="s">
        <v>251</v>
      </c>
      <c r="G1279" s="31">
        <v>2.3743318039197981E-2</v>
      </c>
      <c r="H1279" t="s">
        <v>256</v>
      </c>
      <c r="I1279" t="s">
        <v>255</v>
      </c>
    </row>
    <row r="1280" spans="1:9" hidden="1" x14ac:dyDescent="0.25">
      <c r="A1280" s="1">
        <v>44946</v>
      </c>
      <c r="B1280" t="s">
        <v>260</v>
      </c>
      <c r="C1280" t="s">
        <v>51</v>
      </c>
      <c r="D1280" t="s">
        <v>72</v>
      </c>
      <c r="E1280" t="s">
        <v>154</v>
      </c>
      <c r="F1280" t="s">
        <v>251</v>
      </c>
      <c r="G1280" s="31">
        <v>7.0537879634428882E-2</v>
      </c>
      <c r="H1280" t="s">
        <v>256</v>
      </c>
      <c r="I1280" t="s">
        <v>255</v>
      </c>
    </row>
    <row r="1281" spans="1:9" hidden="1" x14ac:dyDescent="0.25">
      <c r="A1281" s="1">
        <v>44946</v>
      </c>
      <c r="B1281" t="s">
        <v>260</v>
      </c>
      <c r="C1281" t="s">
        <v>51</v>
      </c>
      <c r="D1281" t="s">
        <v>72</v>
      </c>
      <c r="E1281" t="s">
        <v>157</v>
      </c>
      <c r="F1281" t="s">
        <v>251</v>
      </c>
      <c r="G1281" s="31">
        <v>6.9914487699007197E-2</v>
      </c>
      <c r="H1281" t="s">
        <v>256</v>
      </c>
      <c r="I1281" t="s">
        <v>255</v>
      </c>
    </row>
    <row r="1282" spans="1:9" hidden="1" x14ac:dyDescent="0.25">
      <c r="A1282" s="1">
        <v>44946</v>
      </c>
      <c r="B1282" t="s">
        <v>260</v>
      </c>
      <c r="C1282" t="s">
        <v>51</v>
      </c>
      <c r="D1282" t="s">
        <v>72</v>
      </c>
      <c r="E1282" t="s">
        <v>156</v>
      </c>
      <c r="F1282" t="s">
        <v>251</v>
      </c>
      <c r="G1282" s="31">
        <v>1.3113948226608291E-2</v>
      </c>
      <c r="H1282" t="s">
        <v>256</v>
      </c>
      <c r="I1282" t="s">
        <v>255</v>
      </c>
    </row>
    <row r="1283" spans="1:9" hidden="1" x14ac:dyDescent="0.25">
      <c r="A1283" s="1">
        <v>44946</v>
      </c>
      <c r="B1283" t="s">
        <v>260</v>
      </c>
      <c r="C1283" t="s">
        <v>51</v>
      </c>
      <c r="D1283" t="s">
        <v>72</v>
      </c>
      <c r="E1283" t="s">
        <v>159</v>
      </c>
      <c r="F1283" t="s">
        <v>251</v>
      </c>
      <c r="G1283" s="31">
        <v>0</v>
      </c>
      <c r="H1283" t="s">
        <v>256</v>
      </c>
      <c r="I1283" t="s">
        <v>255</v>
      </c>
    </row>
    <row r="1284" spans="1:9" hidden="1" x14ac:dyDescent="0.25">
      <c r="A1284" s="1">
        <v>44946</v>
      </c>
      <c r="B1284" t="s">
        <v>260</v>
      </c>
      <c r="C1284" t="s">
        <v>51</v>
      </c>
      <c r="D1284" t="s">
        <v>72</v>
      </c>
      <c r="E1284" t="s">
        <v>163</v>
      </c>
      <c r="F1284" t="s">
        <v>251</v>
      </c>
      <c r="G1284" s="31">
        <v>3.8255937683492947E-2</v>
      </c>
      <c r="H1284" t="s">
        <v>256</v>
      </c>
      <c r="I1284" t="s">
        <v>255</v>
      </c>
    </row>
    <row r="1285" spans="1:9" hidden="1" x14ac:dyDescent="0.25">
      <c r="A1285" s="1">
        <v>44946</v>
      </c>
      <c r="B1285" t="s">
        <v>260</v>
      </c>
      <c r="C1285" t="s">
        <v>51</v>
      </c>
      <c r="D1285" t="s">
        <v>72</v>
      </c>
      <c r="E1285" t="s">
        <v>161</v>
      </c>
      <c r="F1285" t="s">
        <v>251</v>
      </c>
      <c r="G1285" s="31">
        <v>0</v>
      </c>
      <c r="H1285" t="s">
        <v>256</v>
      </c>
      <c r="I1285" t="s">
        <v>255</v>
      </c>
    </row>
    <row r="1286" spans="1:9" hidden="1" x14ac:dyDescent="0.25">
      <c r="A1286" s="1">
        <v>44946</v>
      </c>
      <c r="B1286" t="s">
        <v>260</v>
      </c>
      <c r="C1286" t="s">
        <v>51</v>
      </c>
      <c r="D1286" t="s">
        <v>72</v>
      </c>
      <c r="E1286" t="s">
        <v>158</v>
      </c>
      <c r="F1286" t="s">
        <v>251</v>
      </c>
      <c r="G1286" s="31">
        <v>0</v>
      </c>
      <c r="H1286" t="s">
        <v>256</v>
      </c>
      <c r="I1286" t="s">
        <v>255</v>
      </c>
    </row>
    <row r="1287" spans="1:9" hidden="1" x14ac:dyDescent="0.25">
      <c r="A1287" s="1">
        <v>44946</v>
      </c>
      <c r="B1287" t="s">
        <v>260</v>
      </c>
      <c r="C1287" t="s">
        <v>51</v>
      </c>
      <c r="D1287" t="s">
        <v>72</v>
      </c>
      <c r="E1287" t="s">
        <v>160</v>
      </c>
      <c r="F1287" t="s">
        <v>251</v>
      </c>
      <c r="G1287" s="31">
        <v>0</v>
      </c>
      <c r="H1287" t="s">
        <v>256</v>
      </c>
      <c r="I1287" t="s">
        <v>255</v>
      </c>
    </row>
    <row r="1288" spans="1:9" hidden="1" x14ac:dyDescent="0.25">
      <c r="A1288" s="1">
        <v>44946</v>
      </c>
      <c r="B1288" t="s">
        <v>260</v>
      </c>
      <c r="C1288" t="s">
        <v>51</v>
      </c>
      <c r="D1288" t="s">
        <v>72</v>
      </c>
      <c r="E1288" t="s">
        <v>166</v>
      </c>
      <c r="F1288" t="s">
        <v>251</v>
      </c>
      <c r="G1288" s="31">
        <v>0</v>
      </c>
      <c r="H1288" t="s">
        <v>256</v>
      </c>
      <c r="I1288" t="s">
        <v>255</v>
      </c>
    </row>
    <row r="1289" spans="1:9" hidden="1" x14ac:dyDescent="0.25">
      <c r="A1289" s="1">
        <v>44946</v>
      </c>
      <c r="B1289" t="s">
        <v>260</v>
      </c>
      <c r="C1289" t="s">
        <v>51</v>
      </c>
      <c r="D1289" t="s">
        <v>72</v>
      </c>
      <c r="E1289" t="s">
        <v>164</v>
      </c>
      <c r="F1289" t="s">
        <v>251</v>
      </c>
      <c r="G1289" s="31">
        <v>0</v>
      </c>
      <c r="H1289" t="s">
        <v>256</v>
      </c>
      <c r="I1289" t="s">
        <v>255</v>
      </c>
    </row>
    <row r="1290" spans="1:9" hidden="1" x14ac:dyDescent="0.25">
      <c r="A1290" s="1">
        <v>44946</v>
      </c>
      <c r="B1290" t="s">
        <v>260</v>
      </c>
      <c r="C1290" t="s">
        <v>51</v>
      </c>
      <c r="D1290" t="s">
        <v>72</v>
      </c>
      <c r="E1290" t="s">
        <v>162</v>
      </c>
      <c r="F1290" t="s">
        <v>251</v>
      </c>
      <c r="G1290" s="31">
        <v>0.10793060807955945</v>
      </c>
      <c r="H1290" t="s">
        <v>256</v>
      </c>
      <c r="I1290" t="s">
        <v>255</v>
      </c>
    </row>
    <row r="1291" spans="1:9" hidden="1" x14ac:dyDescent="0.25">
      <c r="A1291" s="1">
        <v>44946</v>
      </c>
      <c r="B1291" t="s">
        <v>260</v>
      </c>
      <c r="C1291" t="s">
        <v>51</v>
      </c>
      <c r="D1291" t="s">
        <v>72</v>
      </c>
      <c r="E1291" t="s">
        <v>165</v>
      </c>
      <c r="F1291" t="s">
        <v>251</v>
      </c>
      <c r="G1291" s="31">
        <v>0</v>
      </c>
      <c r="H1291" t="s">
        <v>256</v>
      </c>
      <c r="I1291" t="s">
        <v>255</v>
      </c>
    </row>
    <row r="1292" spans="1:9" hidden="1" x14ac:dyDescent="0.25">
      <c r="A1292" s="1">
        <v>44946</v>
      </c>
      <c r="B1292" t="s">
        <v>260</v>
      </c>
      <c r="C1292" t="s">
        <v>51</v>
      </c>
      <c r="D1292" t="s">
        <v>72</v>
      </c>
      <c r="E1292" t="s">
        <v>167</v>
      </c>
      <c r="F1292" t="s">
        <v>251</v>
      </c>
      <c r="G1292" s="31">
        <v>0</v>
      </c>
      <c r="H1292" t="s">
        <v>256</v>
      </c>
      <c r="I1292" t="s">
        <v>255</v>
      </c>
    </row>
    <row r="1293" spans="1:9" hidden="1" x14ac:dyDescent="0.25">
      <c r="A1293" s="1">
        <v>44946</v>
      </c>
      <c r="B1293" t="s">
        <v>260</v>
      </c>
      <c r="C1293" t="s">
        <v>51</v>
      </c>
      <c r="D1293" t="s">
        <v>72</v>
      </c>
      <c r="E1293" t="s">
        <v>1</v>
      </c>
      <c r="F1293" t="s">
        <v>251</v>
      </c>
      <c r="G1293" s="31">
        <v>0</v>
      </c>
      <c r="H1293" t="s">
        <v>256</v>
      </c>
      <c r="I1293" t="s">
        <v>255</v>
      </c>
    </row>
    <row r="1294" spans="1:9" x14ac:dyDescent="0.25">
      <c r="A1294" s="1">
        <v>44946</v>
      </c>
      <c r="B1294" t="s">
        <v>261</v>
      </c>
      <c r="C1294" t="s">
        <v>51</v>
      </c>
      <c r="D1294" t="s">
        <v>72</v>
      </c>
      <c r="E1294" t="s">
        <v>132</v>
      </c>
      <c r="F1294" t="s">
        <v>251</v>
      </c>
      <c r="G1294" s="31">
        <v>0</v>
      </c>
      <c r="H1294" t="s">
        <v>256</v>
      </c>
      <c r="I1294" t="s">
        <v>255</v>
      </c>
    </row>
    <row r="1295" spans="1:9" x14ac:dyDescent="0.25">
      <c r="A1295" s="1">
        <v>44946</v>
      </c>
      <c r="B1295" t="s">
        <v>261</v>
      </c>
      <c r="C1295" t="s">
        <v>51</v>
      </c>
      <c r="D1295" t="s">
        <v>72</v>
      </c>
      <c r="E1295" t="s">
        <v>133</v>
      </c>
      <c r="F1295" t="s">
        <v>251</v>
      </c>
      <c r="G1295" s="31">
        <v>6.955300734974512E-3</v>
      </c>
      <c r="H1295" t="s">
        <v>256</v>
      </c>
      <c r="I1295" t="s">
        <v>255</v>
      </c>
    </row>
    <row r="1296" spans="1:9" x14ac:dyDescent="0.25">
      <c r="A1296" s="1">
        <v>44946</v>
      </c>
      <c r="B1296" t="s">
        <v>261</v>
      </c>
      <c r="C1296" t="s">
        <v>51</v>
      </c>
      <c r="D1296" t="s">
        <v>72</v>
      </c>
      <c r="E1296" t="s">
        <v>134</v>
      </c>
      <c r="F1296" t="s">
        <v>251</v>
      </c>
      <c r="G1296" s="31">
        <v>0</v>
      </c>
      <c r="H1296" t="s">
        <v>256</v>
      </c>
      <c r="I1296" t="s">
        <v>255</v>
      </c>
    </row>
    <row r="1297" spans="1:9" x14ac:dyDescent="0.25">
      <c r="A1297" s="1">
        <v>44946</v>
      </c>
      <c r="B1297" t="s">
        <v>261</v>
      </c>
      <c r="C1297" t="s">
        <v>51</v>
      </c>
      <c r="D1297" t="s">
        <v>72</v>
      </c>
      <c r="E1297" t="s">
        <v>135</v>
      </c>
      <c r="F1297" t="s">
        <v>251</v>
      </c>
      <c r="G1297" s="31">
        <v>1.6628309743048866E-2</v>
      </c>
      <c r="H1297" t="s">
        <v>256</v>
      </c>
      <c r="I1297" t="s">
        <v>255</v>
      </c>
    </row>
    <row r="1298" spans="1:9" x14ac:dyDescent="0.25">
      <c r="A1298" s="1">
        <v>44946</v>
      </c>
      <c r="B1298" t="s">
        <v>261</v>
      </c>
      <c r="C1298" t="s">
        <v>51</v>
      </c>
      <c r="D1298" t="s">
        <v>72</v>
      </c>
      <c r="E1298" t="s">
        <v>137</v>
      </c>
      <c r="F1298" t="s">
        <v>251</v>
      </c>
      <c r="G1298" s="31">
        <v>1.4195912337387498E-2</v>
      </c>
      <c r="H1298" t="s">
        <v>256</v>
      </c>
      <c r="I1298" t="s">
        <v>255</v>
      </c>
    </row>
    <row r="1299" spans="1:9" x14ac:dyDescent="0.25">
      <c r="A1299" s="1">
        <v>44946</v>
      </c>
      <c r="B1299" t="s">
        <v>261</v>
      </c>
      <c r="C1299" t="s">
        <v>51</v>
      </c>
      <c r="D1299" t="s">
        <v>72</v>
      </c>
      <c r="E1299" t="s">
        <v>138</v>
      </c>
      <c r="F1299" t="s">
        <v>251</v>
      </c>
      <c r="G1299" s="31">
        <v>0</v>
      </c>
      <c r="H1299" t="s">
        <v>256</v>
      </c>
      <c r="I1299" t="s">
        <v>255</v>
      </c>
    </row>
    <row r="1300" spans="1:9" x14ac:dyDescent="0.25">
      <c r="A1300" s="1">
        <v>44946</v>
      </c>
      <c r="B1300" t="s">
        <v>261</v>
      </c>
      <c r="C1300" t="s">
        <v>51</v>
      </c>
      <c r="D1300" t="s">
        <v>72</v>
      </c>
      <c r="E1300" t="s">
        <v>139</v>
      </c>
      <c r="F1300" t="s">
        <v>251</v>
      </c>
      <c r="G1300" s="31">
        <v>0.20104890408009626</v>
      </c>
      <c r="H1300" t="s">
        <v>256</v>
      </c>
      <c r="I1300" t="s">
        <v>255</v>
      </c>
    </row>
    <row r="1301" spans="1:9" x14ac:dyDescent="0.25">
      <c r="A1301" s="1">
        <v>44946</v>
      </c>
      <c r="B1301" t="s">
        <v>261</v>
      </c>
      <c r="C1301" t="s">
        <v>51</v>
      </c>
      <c r="D1301" t="s">
        <v>72</v>
      </c>
      <c r="E1301" t="s">
        <v>140</v>
      </c>
      <c r="F1301" t="s">
        <v>251</v>
      </c>
      <c r="G1301" s="31">
        <v>0</v>
      </c>
      <c r="H1301" t="s">
        <v>256</v>
      </c>
      <c r="I1301" t="s">
        <v>255</v>
      </c>
    </row>
    <row r="1302" spans="1:9" x14ac:dyDescent="0.25">
      <c r="A1302" s="1">
        <v>44946</v>
      </c>
      <c r="B1302" t="s">
        <v>261</v>
      </c>
      <c r="C1302" t="s">
        <v>51</v>
      </c>
      <c r="D1302" t="s">
        <v>72</v>
      </c>
      <c r="E1302" t="s">
        <v>141</v>
      </c>
      <c r="F1302" t="s">
        <v>251</v>
      </c>
      <c r="G1302" s="31">
        <v>9.1332181622906013E-3</v>
      </c>
      <c r="H1302" t="s">
        <v>256</v>
      </c>
      <c r="I1302" t="s">
        <v>255</v>
      </c>
    </row>
    <row r="1303" spans="1:9" x14ac:dyDescent="0.25">
      <c r="A1303" s="1">
        <v>44946</v>
      </c>
      <c r="B1303" t="s">
        <v>261</v>
      </c>
      <c r="C1303" t="s">
        <v>51</v>
      </c>
      <c r="D1303" t="s">
        <v>72</v>
      </c>
      <c r="E1303" t="s">
        <v>142</v>
      </c>
      <c r="F1303" t="s">
        <v>251</v>
      </c>
      <c r="G1303" s="31">
        <v>0</v>
      </c>
      <c r="H1303" t="s">
        <v>256</v>
      </c>
      <c r="I1303" t="s">
        <v>255</v>
      </c>
    </row>
    <row r="1304" spans="1:9" x14ac:dyDescent="0.25">
      <c r="A1304" s="1">
        <v>44946</v>
      </c>
      <c r="B1304" t="s">
        <v>261</v>
      </c>
      <c r="C1304" t="s">
        <v>51</v>
      </c>
      <c r="D1304" t="s">
        <v>72</v>
      </c>
      <c r="E1304" t="s">
        <v>143</v>
      </c>
      <c r="F1304" t="s">
        <v>251</v>
      </c>
      <c r="G1304" s="31">
        <v>3.8270262647403812</v>
      </c>
      <c r="H1304" t="s">
        <v>256</v>
      </c>
      <c r="I1304" t="s">
        <v>255</v>
      </c>
    </row>
    <row r="1305" spans="1:9" x14ac:dyDescent="0.25">
      <c r="A1305" s="1">
        <v>44946</v>
      </c>
      <c r="B1305" t="s">
        <v>261</v>
      </c>
      <c r="C1305" t="s">
        <v>51</v>
      </c>
      <c r="D1305" t="s">
        <v>72</v>
      </c>
      <c r="E1305" t="s">
        <v>144</v>
      </c>
      <c r="F1305" t="s">
        <v>251</v>
      </c>
      <c r="G1305" s="31">
        <v>0.30925176453160991</v>
      </c>
      <c r="H1305" t="s">
        <v>256</v>
      </c>
      <c r="I1305" t="s">
        <v>255</v>
      </c>
    </row>
    <row r="1306" spans="1:9" x14ac:dyDescent="0.25">
      <c r="A1306" s="1">
        <v>44946</v>
      </c>
      <c r="B1306" t="s">
        <v>261</v>
      </c>
      <c r="C1306" t="s">
        <v>51</v>
      </c>
      <c r="D1306" t="s">
        <v>72</v>
      </c>
      <c r="E1306" t="s">
        <v>145</v>
      </c>
      <c r="F1306" t="s">
        <v>251</v>
      </c>
      <c r="G1306" s="31">
        <v>4.7299599007269315E-2</v>
      </c>
      <c r="H1306" t="s">
        <v>256</v>
      </c>
      <c r="I1306" t="s">
        <v>255</v>
      </c>
    </row>
    <row r="1307" spans="1:9" x14ac:dyDescent="0.25">
      <c r="A1307" s="1">
        <v>44946</v>
      </c>
      <c r="B1307" t="s">
        <v>261</v>
      </c>
      <c r="C1307" t="s">
        <v>51</v>
      </c>
      <c r="D1307" t="s">
        <v>72</v>
      </c>
      <c r="E1307" t="s">
        <v>146</v>
      </c>
      <c r="F1307" t="s">
        <v>251</v>
      </c>
      <c r="G1307" s="31">
        <v>3.1072693469508906E-2</v>
      </c>
      <c r="H1307" t="s">
        <v>256</v>
      </c>
      <c r="I1307" t="s">
        <v>255</v>
      </c>
    </row>
    <row r="1308" spans="1:9" x14ac:dyDescent="0.25">
      <c r="A1308" s="1">
        <v>44946</v>
      </c>
      <c r="B1308" t="s">
        <v>261</v>
      </c>
      <c r="C1308" t="s">
        <v>51</v>
      </c>
      <c r="D1308" t="s">
        <v>72</v>
      </c>
      <c r="E1308" t="s">
        <v>147</v>
      </c>
      <c r="F1308" t="s">
        <v>251</v>
      </c>
      <c r="G1308" s="31">
        <v>2.0512629987735558</v>
      </c>
      <c r="H1308" t="s">
        <v>256</v>
      </c>
      <c r="I1308" t="s">
        <v>255</v>
      </c>
    </row>
    <row r="1309" spans="1:9" x14ac:dyDescent="0.25">
      <c r="A1309" s="1">
        <v>44946</v>
      </c>
      <c r="B1309" t="s">
        <v>261</v>
      </c>
      <c r="C1309" t="s">
        <v>51</v>
      </c>
      <c r="D1309" t="s">
        <v>72</v>
      </c>
      <c r="E1309" t="s">
        <v>148</v>
      </c>
      <c r="F1309" t="s">
        <v>251</v>
      </c>
      <c r="G1309" s="31">
        <v>19.988003181404842</v>
      </c>
      <c r="H1309" t="s">
        <v>256</v>
      </c>
      <c r="I1309" t="s">
        <v>255</v>
      </c>
    </row>
    <row r="1310" spans="1:9" x14ac:dyDescent="0.25">
      <c r="A1310" s="1">
        <v>44946</v>
      </c>
      <c r="B1310" t="s">
        <v>261</v>
      </c>
      <c r="C1310" t="s">
        <v>51</v>
      </c>
      <c r="D1310" t="s">
        <v>72</v>
      </c>
      <c r="E1310" t="s">
        <v>148</v>
      </c>
      <c r="F1310" t="s">
        <v>252</v>
      </c>
      <c r="G1310" s="31">
        <v>19.988003181404842</v>
      </c>
      <c r="H1310" t="s">
        <v>256</v>
      </c>
      <c r="I1310" t="s">
        <v>255</v>
      </c>
    </row>
    <row r="1311" spans="1:9" x14ac:dyDescent="0.25">
      <c r="A1311" s="1">
        <v>44946</v>
      </c>
      <c r="B1311" t="s">
        <v>261</v>
      </c>
      <c r="C1311" t="s">
        <v>51</v>
      </c>
      <c r="D1311" t="s">
        <v>72</v>
      </c>
      <c r="E1311" t="s">
        <v>149</v>
      </c>
      <c r="F1311" t="s">
        <v>251</v>
      </c>
      <c r="G1311" s="31">
        <v>6.2779339953077979</v>
      </c>
      <c r="H1311" t="s">
        <v>256</v>
      </c>
      <c r="I1311" t="s">
        <v>255</v>
      </c>
    </row>
    <row r="1312" spans="1:9" x14ac:dyDescent="0.25">
      <c r="A1312" s="1">
        <v>44946</v>
      </c>
      <c r="B1312" t="s">
        <v>261</v>
      </c>
      <c r="C1312" t="s">
        <v>51</v>
      </c>
      <c r="D1312" t="s">
        <v>72</v>
      </c>
      <c r="E1312" t="s">
        <v>150</v>
      </c>
      <c r="F1312" t="s">
        <v>251</v>
      </c>
      <c r="G1312" s="31">
        <v>4.668520090345214</v>
      </c>
      <c r="H1312" t="s">
        <v>256</v>
      </c>
      <c r="I1312" t="s">
        <v>255</v>
      </c>
    </row>
    <row r="1313" spans="1:9" x14ac:dyDescent="0.25">
      <c r="A1313" s="1">
        <v>44946</v>
      </c>
      <c r="B1313" t="s">
        <v>261</v>
      </c>
      <c r="C1313" t="s">
        <v>51</v>
      </c>
      <c r="D1313" t="s">
        <v>72</v>
      </c>
      <c r="E1313" t="s">
        <v>150</v>
      </c>
      <c r="F1313" t="s">
        <v>252</v>
      </c>
      <c r="G1313" s="31">
        <v>4.668520090345214</v>
      </c>
      <c r="H1313" t="s">
        <v>256</v>
      </c>
      <c r="I1313" t="s">
        <v>255</v>
      </c>
    </row>
    <row r="1314" spans="1:9" x14ac:dyDescent="0.25">
      <c r="A1314" s="1">
        <v>44946</v>
      </c>
      <c r="B1314" t="s">
        <v>261</v>
      </c>
      <c r="C1314" t="s">
        <v>51</v>
      </c>
      <c r="D1314" t="s">
        <v>72</v>
      </c>
      <c r="E1314" t="s">
        <v>151</v>
      </c>
      <c r="F1314" t="s">
        <v>251</v>
      </c>
      <c r="G1314" s="31">
        <v>2.532111154813105</v>
      </c>
      <c r="H1314" t="s">
        <v>256</v>
      </c>
      <c r="I1314" t="s">
        <v>255</v>
      </c>
    </row>
    <row r="1315" spans="1:9" x14ac:dyDescent="0.25">
      <c r="A1315" s="1">
        <v>44946</v>
      </c>
      <c r="B1315" t="s">
        <v>261</v>
      </c>
      <c r="C1315" t="s">
        <v>51</v>
      </c>
      <c r="D1315" t="s">
        <v>72</v>
      </c>
      <c r="E1315" t="s">
        <v>155</v>
      </c>
      <c r="F1315" t="s">
        <v>251</v>
      </c>
      <c r="G1315" s="31">
        <v>0</v>
      </c>
      <c r="H1315" t="s">
        <v>256</v>
      </c>
      <c r="I1315" t="s">
        <v>255</v>
      </c>
    </row>
    <row r="1316" spans="1:9" x14ac:dyDescent="0.25">
      <c r="A1316" s="1">
        <v>44946</v>
      </c>
      <c r="B1316" t="s">
        <v>261</v>
      </c>
      <c r="C1316" t="s">
        <v>51</v>
      </c>
      <c r="D1316" t="s">
        <v>72</v>
      </c>
      <c r="E1316" t="s">
        <v>153</v>
      </c>
      <c r="F1316" t="s">
        <v>251</v>
      </c>
      <c r="G1316" s="31">
        <v>0.10378956192289661</v>
      </c>
      <c r="H1316" t="s">
        <v>256</v>
      </c>
      <c r="I1316" t="s">
        <v>255</v>
      </c>
    </row>
    <row r="1317" spans="1:9" x14ac:dyDescent="0.25">
      <c r="A1317" s="1">
        <v>44946</v>
      </c>
      <c r="B1317" t="s">
        <v>261</v>
      </c>
      <c r="C1317" t="s">
        <v>51</v>
      </c>
      <c r="D1317" t="s">
        <v>72</v>
      </c>
      <c r="E1317" t="s">
        <v>152</v>
      </c>
      <c r="F1317" t="s">
        <v>251</v>
      </c>
      <c r="G1317" s="31">
        <v>3.2700921456822359E-2</v>
      </c>
      <c r="H1317" t="s">
        <v>256</v>
      </c>
      <c r="I1317" t="s">
        <v>255</v>
      </c>
    </row>
    <row r="1318" spans="1:9" x14ac:dyDescent="0.25">
      <c r="A1318" s="1">
        <v>44946</v>
      </c>
      <c r="B1318" t="s">
        <v>261</v>
      </c>
      <c r="C1318" t="s">
        <v>51</v>
      </c>
      <c r="D1318" t="s">
        <v>72</v>
      </c>
      <c r="E1318" t="s">
        <v>154</v>
      </c>
      <c r="F1318" t="s">
        <v>251</v>
      </c>
      <c r="G1318" s="31">
        <v>0.11662620484321122</v>
      </c>
      <c r="H1318" t="s">
        <v>256</v>
      </c>
      <c r="I1318" t="s">
        <v>255</v>
      </c>
    </row>
    <row r="1319" spans="1:9" x14ac:dyDescent="0.25">
      <c r="A1319" s="1">
        <v>44946</v>
      </c>
      <c r="B1319" t="s">
        <v>261</v>
      </c>
      <c r="C1319" t="s">
        <v>51</v>
      </c>
      <c r="D1319" t="s">
        <v>72</v>
      </c>
      <c r="E1319" t="s">
        <v>157</v>
      </c>
      <c r="F1319" t="s">
        <v>251</v>
      </c>
      <c r="G1319" s="31">
        <v>0.10413668757391897</v>
      </c>
      <c r="H1319" t="s">
        <v>256</v>
      </c>
      <c r="I1319" t="s">
        <v>255</v>
      </c>
    </row>
    <row r="1320" spans="1:9" x14ac:dyDescent="0.25">
      <c r="A1320" s="1">
        <v>44946</v>
      </c>
      <c r="B1320" t="s">
        <v>261</v>
      </c>
      <c r="C1320" t="s">
        <v>51</v>
      </c>
      <c r="D1320" t="s">
        <v>72</v>
      </c>
      <c r="E1320" t="s">
        <v>156</v>
      </c>
      <c r="F1320" t="s">
        <v>251</v>
      </c>
      <c r="G1320" s="31">
        <v>1.8172478292138073E-2</v>
      </c>
      <c r="H1320" t="s">
        <v>256</v>
      </c>
      <c r="I1320" t="s">
        <v>255</v>
      </c>
    </row>
    <row r="1321" spans="1:9" x14ac:dyDescent="0.25">
      <c r="A1321" s="1">
        <v>44946</v>
      </c>
      <c r="B1321" t="s">
        <v>261</v>
      </c>
      <c r="C1321" t="s">
        <v>51</v>
      </c>
      <c r="D1321" t="s">
        <v>72</v>
      </c>
      <c r="E1321" t="s">
        <v>159</v>
      </c>
      <c r="F1321" t="s">
        <v>251</v>
      </c>
      <c r="G1321" s="31">
        <v>0</v>
      </c>
      <c r="H1321" t="s">
        <v>256</v>
      </c>
      <c r="I1321" t="s">
        <v>255</v>
      </c>
    </row>
    <row r="1322" spans="1:9" x14ac:dyDescent="0.25">
      <c r="A1322" s="1">
        <v>44946</v>
      </c>
      <c r="B1322" t="s">
        <v>261</v>
      </c>
      <c r="C1322" t="s">
        <v>51</v>
      </c>
      <c r="D1322" t="s">
        <v>72</v>
      </c>
      <c r="E1322" t="s">
        <v>163</v>
      </c>
      <c r="F1322" t="s">
        <v>251</v>
      </c>
      <c r="G1322" s="31">
        <v>5.3113141711720366E-2</v>
      </c>
      <c r="H1322" t="s">
        <v>256</v>
      </c>
      <c r="I1322" t="s">
        <v>255</v>
      </c>
    </row>
    <row r="1323" spans="1:9" x14ac:dyDescent="0.25">
      <c r="A1323" s="1">
        <v>44946</v>
      </c>
      <c r="B1323" t="s">
        <v>261</v>
      </c>
      <c r="C1323" t="s">
        <v>51</v>
      </c>
      <c r="D1323" t="s">
        <v>72</v>
      </c>
      <c r="E1323" t="s">
        <v>161</v>
      </c>
      <c r="F1323" t="s">
        <v>251</v>
      </c>
      <c r="G1323" s="31">
        <v>0</v>
      </c>
      <c r="H1323" t="s">
        <v>256</v>
      </c>
      <c r="I1323" t="s">
        <v>255</v>
      </c>
    </row>
    <row r="1324" spans="1:9" x14ac:dyDescent="0.25">
      <c r="A1324" s="1">
        <v>44946</v>
      </c>
      <c r="B1324" t="s">
        <v>261</v>
      </c>
      <c r="C1324" t="s">
        <v>51</v>
      </c>
      <c r="D1324" t="s">
        <v>72</v>
      </c>
      <c r="E1324" t="s">
        <v>158</v>
      </c>
      <c r="F1324" t="s">
        <v>251</v>
      </c>
      <c r="G1324" s="31">
        <v>0</v>
      </c>
      <c r="H1324" t="s">
        <v>256</v>
      </c>
      <c r="I1324" t="s">
        <v>255</v>
      </c>
    </row>
    <row r="1325" spans="1:9" x14ac:dyDescent="0.25">
      <c r="A1325" s="1">
        <v>44946</v>
      </c>
      <c r="B1325" t="s">
        <v>261</v>
      </c>
      <c r="C1325" t="s">
        <v>51</v>
      </c>
      <c r="D1325" t="s">
        <v>72</v>
      </c>
      <c r="E1325" t="s">
        <v>160</v>
      </c>
      <c r="F1325" t="s">
        <v>251</v>
      </c>
      <c r="G1325" s="31">
        <v>0</v>
      </c>
      <c r="H1325" t="s">
        <v>256</v>
      </c>
      <c r="I1325" t="s">
        <v>255</v>
      </c>
    </row>
    <row r="1326" spans="1:9" x14ac:dyDescent="0.25">
      <c r="A1326" s="1">
        <v>44946</v>
      </c>
      <c r="B1326" t="s">
        <v>261</v>
      </c>
      <c r="C1326" t="s">
        <v>51</v>
      </c>
      <c r="D1326" t="s">
        <v>72</v>
      </c>
      <c r="E1326" t="s">
        <v>166</v>
      </c>
      <c r="F1326" t="s">
        <v>251</v>
      </c>
      <c r="G1326" s="31">
        <v>0</v>
      </c>
      <c r="H1326" t="s">
        <v>256</v>
      </c>
      <c r="I1326" t="s">
        <v>255</v>
      </c>
    </row>
    <row r="1327" spans="1:9" x14ac:dyDescent="0.25">
      <c r="A1327" s="1">
        <v>44946</v>
      </c>
      <c r="B1327" t="s">
        <v>261</v>
      </c>
      <c r="C1327" t="s">
        <v>51</v>
      </c>
      <c r="D1327" t="s">
        <v>72</v>
      </c>
      <c r="E1327" t="s">
        <v>164</v>
      </c>
      <c r="F1327" t="s">
        <v>251</v>
      </c>
      <c r="G1327" s="31">
        <v>0</v>
      </c>
      <c r="H1327" t="s">
        <v>256</v>
      </c>
      <c r="I1327" t="s">
        <v>255</v>
      </c>
    </row>
    <row r="1328" spans="1:9" x14ac:dyDescent="0.25">
      <c r="A1328" s="1">
        <v>44946</v>
      </c>
      <c r="B1328" t="s">
        <v>261</v>
      </c>
      <c r="C1328" t="s">
        <v>51</v>
      </c>
      <c r="D1328" t="s">
        <v>72</v>
      </c>
      <c r="E1328" t="s">
        <v>162</v>
      </c>
      <c r="F1328" t="s">
        <v>251</v>
      </c>
      <c r="G1328" s="31">
        <v>0</v>
      </c>
      <c r="H1328" t="s">
        <v>256</v>
      </c>
      <c r="I1328" t="s">
        <v>255</v>
      </c>
    </row>
    <row r="1329" spans="1:9" x14ac:dyDescent="0.25">
      <c r="A1329" s="1">
        <v>44946</v>
      </c>
      <c r="B1329" t="s">
        <v>261</v>
      </c>
      <c r="C1329" t="s">
        <v>51</v>
      </c>
      <c r="D1329" t="s">
        <v>72</v>
      </c>
      <c r="E1329" t="s">
        <v>165</v>
      </c>
      <c r="F1329" t="s">
        <v>251</v>
      </c>
      <c r="G1329" s="31">
        <v>0</v>
      </c>
      <c r="H1329" t="s">
        <v>256</v>
      </c>
      <c r="I1329" t="s">
        <v>255</v>
      </c>
    </row>
    <row r="1330" spans="1:9" x14ac:dyDescent="0.25">
      <c r="A1330" s="1">
        <v>44946</v>
      </c>
      <c r="B1330" t="s">
        <v>261</v>
      </c>
      <c r="C1330" t="s">
        <v>51</v>
      </c>
      <c r="D1330" t="s">
        <v>72</v>
      </c>
      <c r="E1330" t="s">
        <v>167</v>
      </c>
      <c r="F1330" t="s">
        <v>251</v>
      </c>
      <c r="G1330" s="31">
        <v>0</v>
      </c>
      <c r="H1330" t="s">
        <v>256</v>
      </c>
      <c r="I1330" t="s">
        <v>255</v>
      </c>
    </row>
    <row r="1331" spans="1:9" x14ac:dyDescent="0.25">
      <c r="A1331" s="1">
        <v>44946</v>
      </c>
      <c r="B1331" t="s">
        <v>261</v>
      </c>
      <c r="C1331" t="s">
        <v>51</v>
      </c>
      <c r="D1331" t="s">
        <v>72</v>
      </c>
      <c r="E1331" t="s">
        <v>1</v>
      </c>
      <c r="F1331" t="s">
        <v>251</v>
      </c>
      <c r="G1331" s="31">
        <v>0</v>
      </c>
      <c r="H1331" t="s">
        <v>256</v>
      </c>
      <c r="I1331" t="s">
        <v>255</v>
      </c>
    </row>
    <row r="1332" spans="1:9" hidden="1" x14ac:dyDescent="0.25">
      <c r="A1332" s="1">
        <v>44951</v>
      </c>
      <c r="B1332" t="s">
        <v>290</v>
      </c>
      <c r="C1332" t="s">
        <v>51</v>
      </c>
      <c r="D1332" t="s">
        <v>72</v>
      </c>
      <c r="E1332" t="s">
        <v>132</v>
      </c>
      <c r="F1332" t="s">
        <v>251</v>
      </c>
      <c r="G1332" s="31">
        <v>0</v>
      </c>
      <c r="H1332" t="s">
        <v>293</v>
      </c>
      <c r="I1332" t="s">
        <v>255</v>
      </c>
    </row>
    <row r="1333" spans="1:9" hidden="1" x14ac:dyDescent="0.25">
      <c r="A1333" s="1">
        <v>44951</v>
      </c>
      <c r="B1333" t="s">
        <v>290</v>
      </c>
      <c r="C1333" t="s">
        <v>51</v>
      </c>
      <c r="D1333" t="s">
        <v>72</v>
      </c>
      <c r="E1333" t="s">
        <v>133</v>
      </c>
      <c r="F1333" t="s">
        <v>251</v>
      </c>
      <c r="G1333" s="31">
        <v>0</v>
      </c>
      <c r="H1333" t="s">
        <v>293</v>
      </c>
      <c r="I1333" t="s">
        <v>255</v>
      </c>
    </row>
    <row r="1334" spans="1:9" hidden="1" x14ac:dyDescent="0.25">
      <c r="A1334" s="1">
        <v>44951</v>
      </c>
      <c r="B1334" t="s">
        <v>290</v>
      </c>
      <c r="C1334" t="s">
        <v>51</v>
      </c>
      <c r="D1334" t="s">
        <v>72</v>
      </c>
      <c r="E1334" t="s">
        <v>134</v>
      </c>
      <c r="F1334" t="s">
        <v>251</v>
      </c>
      <c r="G1334" s="31">
        <v>0</v>
      </c>
      <c r="H1334" t="s">
        <v>293</v>
      </c>
      <c r="I1334" t="s">
        <v>255</v>
      </c>
    </row>
    <row r="1335" spans="1:9" hidden="1" x14ac:dyDescent="0.25">
      <c r="A1335" s="1">
        <v>44951</v>
      </c>
      <c r="B1335" t="s">
        <v>290</v>
      </c>
      <c r="C1335" t="s">
        <v>51</v>
      </c>
      <c r="D1335" t="s">
        <v>72</v>
      </c>
      <c r="E1335" t="s">
        <v>135</v>
      </c>
      <c r="F1335" t="s">
        <v>251</v>
      </c>
      <c r="G1335" s="31">
        <v>1.7289526117260121E-2</v>
      </c>
      <c r="H1335" t="s">
        <v>293</v>
      </c>
      <c r="I1335" t="s">
        <v>255</v>
      </c>
    </row>
    <row r="1336" spans="1:9" hidden="1" x14ac:dyDescent="0.25">
      <c r="A1336" s="1">
        <v>44951</v>
      </c>
      <c r="B1336" t="s">
        <v>290</v>
      </c>
      <c r="C1336" t="s">
        <v>51</v>
      </c>
      <c r="D1336" t="s">
        <v>72</v>
      </c>
      <c r="E1336" t="s">
        <v>137</v>
      </c>
      <c r="F1336" t="s">
        <v>251</v>
      </c>
      <c r="G1336" s="31">
        <v>8.3981326540491827E-2</v>
      </c>
      <c r="H1336" t="s">
        <v>293</v>
      </c>
      <c r="I1336" t="s">
        <v>255</v>
      </c>
    </row>
    <row r="1337" spans="1:9" hidden="1" x14ac:dyDescent="0.25">
      <c r="A1337" s="1">
        <v>44951</v>
      </c>
      <c r="B1337" t="s">
        <v>290</v>
      </c>
      <c r="C1337" t="s">
        <v>51</v>
      </c>
      <c r="D1337" t="s">
        <v>72</v>
      </c>
      <c r="E1337" t="s">
        <v>138</v>
      </c>
      <c r="F1337" t="s">
        <v>251</v>
      </c>
      <c r="G1337" s="31">
        <v>0</v>
      </c>
      <c r="H1337" t="s">
        <v>293</v>
      </c>
      <c r="I1337" t="s">
        <v>255</v>
      </c>
    </row>
    <row r="1338" spans="1:9" hidden="1" x14ac:dyDescent="0.25">
      <c r="A1338" s="1">
        <v>44951</v>
      </c>
      <c r="B1338" t="s">
        <v>290</v>
      </c>
      <c r="C1338" t="s">
        <v>51</v>
      </c>
      <c r="D1338" t="s">
        <v>72</v>
      </c>
      <c r="E1338" t="s">
        <v>139</v>
      </c>
      <c r="F1338" t="s">
        <v>251</v>
      </c>
      <c r="G1338" s="31">
        <v>0.13490952878781459</v>
      </c>
      <c r="H1338" t="s">
        <v>293</v>
      </c>
      <c r="I1338" t="s">
        <v>255</v>
      </c>
    </row>
    <row r="1339" spans="1:9" hidden="1" x14ac:dyDescent="0.25">
      <c r="A1339" s="1">
        <v>44951</v>
      </c>
      <c r="B1339" t="s">
        <v>290</v>
      </c>
      <c r="C1339" t="s">
        <v>51</v>
      </c>
      <c r="D1339" t="s">
        <v>72</v>
      </c>
      <c r="E1339" t="s">
        <v>140</v>
      </c>
      <c r="F1339" t="s">
        <v>251</v>
      </c>
      <c r="G1339" s="31">
        <v>1.4315769858314321E-2</v>
      </c>
      <c r="H1339" t="s">
        <v>293</v>
      </c>
      <c r="I1339" t="s">
        <v>255</v>
      </c>
    </row>
    <row r="1340" spans="1:9" hidden="1" x14ac:dyDescent="0.25">
      <c r="A1340" s="1">
        <v>44951</v>
      </c>
      <c r="B1340" t="s">
        <v>290</v>
      </c>
      <c r="C1340" t="s">
        <v>51</v>
      </c>
      <c r="D1340" t="s">
        <v>72</v>
      </c>
      <c r="E1340" t="s">
        <v>141</v>
      </c>
      <c r="F1340" t="s">
        <v>251</v>
      </c>
      <c r="G1340" s="31">
        <v>1.1234620954103179E-2</v>
      </c>
      <c r="H1340" t="s">
        <v>293</v>
      </c>
      <c r="I1340" t="s">
        <v>255</v>
      </c>
    </row>
    <row r="1341" spans="1:9" hidden="1" x14ac:dyDescent="0.25">
      <c r="A1341" s="1">
        <v>44951</v>
      </c>
      <c r="B1341" t="s">
        <v>290</v>
      </c>
      <c r="C1341" t="s">
        <v>51</v>
      </c>
      <c r="D1341" t="s">
        <v>72</v>
      </c>
      <c r="E1341" t="s">
        <v>142</v>
      </c>
      <c r="F1341" t="s">
        <v>251</v>
      </c>
      <c r="G1341" s="31">
        <v>0</v>
      </c>
      <c r="H1341" t="s">
        <v>293</v>
      </c>
      <c r="I1341" t="s">
        <v>255</v>
      </c>
    </row>
    <row r="1342" spans="1:9" hidden="1" x14ac:dyDescent="0.25">
      <c r="A1342" s="1">
        <v>44951</v>
      </c>
      <c r="B1342" t="s">
        <v>290</v>
      </c>
      <c r="C1342" t="s">
        <v>51</v>
      </c>
      <c r="D1342" t="s">
        <v>72</v>
      </c>
      <c r="E1342" t="s">
        <v>143</v>
      </c>
      <c r="F1342" t="s">
        <v>251</v>
      </c>
      <c r="G1342" s="31">
        <v>2.210106796029403</v>
      </c>
      <c r="H1342" t="s">
        <v>293</v>
      </c>
      <c r="I1342" t="s">
        <v>255</v>
      </c>
    </row>
    <row r="1343" spans="1:9" hidden="1" x14ac:dyDescent="0.25">
      <c r="A1343" s="1">
        <v>44951</v>
      </c>
      <c r="B1343" t="s">
        <v>290</v>
      </c>
      <c r="C1343" t="s">
        <v>51</v>
      </c>
      <c r="D1343" t="s">
        <v>72</v>
      </c>
      <c r="E1343" t="s">
        <v>144</v>
      </c>
      <c r="F1343" t="s">
        <v>251</v>
      </c>
      <c r="G1343" s="31">
        <v>0.36051518998114096</v>
      </c>
      <c r="H1343" t="s">
        <v>293</v>
      </c>
      <c r="I1343" t="s">
        <v>255</v>
      </c>
    </row>
    <row r="1344" spans="1:9" hidden="1" x14ac:dyDescent="0.25">
      <c r="A1344" s="1">
        <v>44951</v>
      </c>
      <c r="B1344" t="s">
        <v>290</v>
      </c>
      <c r="C1344" t="s">
        <v>51</v>
      </c>
      <c r="D1344" t="s">
        <v>72</v>
      </c>
      <c r="E1344" t="s">
        <v>145</v>
      </c>
      <c r="F1344" t="s">
        <v>251</v>
      </c>
      <c r="G1344" s="31">
        <v>2.9513736012563907E-2</v>
      </c>
      <c r="H1344" t="s">
        <v>293</v>
      </c>
      <c r="I1344" t="s">
        <v>255</v>
      </c>
    </row>
    <row r="1345" spans="1:9" hidden="1" x14ac:dyDescent="0.25">
      <c r="A1345" s="1">
        <v>44951</v>
      </c>
      <c r="B1345" t="s">
        <v>290</v>
      </c>
      <c r="C1345" t="s">
        <v>51</v>
      </c>
      <c r="D1345" t="s">
        <v>72</v>
      </c>
      <c r="E1345" t="s">
        <v>146</v>
      </c>
      <c r="F1345" t="s">
        <v>251</v>
      </c>
      <c r="G1345" s="31">
        <v>2.0419062517415976E-2</v>
      </c>
      <c r="H1345" t="s">
        <v>293</v>
      </c>
      <c r="I1345" t="s">
        <v>255</v>
      </c>
    </row>
    <row r="1346" spans="1:9" hidden="1" x14ac:dyDescent="0.25">
      <c r="A1346" s="1">
        <v>44951</v>
      </c>
      <c r="B1346" t="s">
        <v>290</v>
      </c>
      <c r="C1346" t="s">
        <v>51</v>
      </c>
      <c r="D1346" t="s">
        <v>72</v>
      </c>
      <c r="E1346" t="s">
        <v>147</v>
      </c>
      <c r="F1346" t="s">
        <v>251</v>
      </c>
      <c r="G1346" s="31">
        <v>0.80879212582012416</v>
      </c>
      <c r="H1346" t="s">
        <v>293</v>
      </c>
      <c r="I1346" t="s">
        <v>255</v>
      </c>
    </row>
    <row r="1347" spans="1:9" hidden="1" x14ac:dyDescent="0.25">
      <c r="A1347" s="1">
        <v>44951</v>
      </c>
      <c r="B1347" t="s">
        <v>290</v>
      </c>
      <c r="C1347" t="s">
        <v>51</v>
      </c>
      <c r="D1347" t="s">
        <v>72</v>
      </c>
      <c r="E1347" t="s">
        <v>148</v>
      </c>
      <c r="F1347" t="s">
        <v>251</v>
      </c>
      <c r="G1347" s="31">
        <v>34.078061895448585</v>
      </c>
      <c r="H1347" t="s">
        <v>293</v>
      </c>
      <c r="I1347" t="s">
        <v>255</v>
      </c>
    </row>
    <row r="1348" spans="1:9" hidden="1" x14ac:dyDescent="0.25">
      <c r="A1348" s="1">
        <v>44951</v>
      </c>
      <c r="B1348" t="s">
        <v>290</v>
      </c>
      <c r="C1348" t="s">
        <v>51</v>
      </c>
      <c r="D1348" t="s">
        <v>72</v>
      </c>
      <c r="E1348" t="s">
        <v>148</v>
      </c>
      <c r="F1348" t="s">
        <v>252</v>
      </c>
      <c r="G1348" s="31">
        <v>34.078061895448585</v>
      </c>
      <c r="H1348" t="s">
        <v>293</v>
      </c>
      <c r="I1348" t="s">
        <v>255</v>
      </c>
    </row>
    <row r="1349" spans="1:9" hidden="1" x14ac:dyDescent="0.25">
      <c r="A1349" s="1">
        <v>44951</v>
      </c>
      <c r="B1349" t="s">
        <v>290</v>
      </c>
      <c r="C1349" t="s">
        <v>51</v>
      </c>
      <c r="D1349" t="s">
        <v>72</v>
      </c>
      <c r="E1349" t="s">
        <v>149</v>
      </c>
      <c r="F1349" t="s">
        <v>251</v>
      </c>
      <c r="G1349" s="31">
        <v>3.8937028202423569</v>
      </c>
      <c r="H1349" t="s">
        <v>293</v>
      </c>
      <c r="I1349" t="s">
        <v>255</v>
      </c>
    </row>
    <row r="1350" spans="1:9" hidden="1" x14ac:dyDescent="0.25">
      <c r="A1350" s="1">
        <v>44951</v>
      </c>
      <c r="B1350" t="s">
        <v>290</v>
      </c>
      <c r="C1350" t="s">
        <v>51</v>
      </c>
      <c r="D1350" t="s">
        <v>72</v>
      </c>
      <c r="E1350" t="s">
        <v>150</v>
      </c>
      <c r="F1350" t="s">
        <v>251</v>
      </c>
      <c r="G1350" s="31">
        <v>10.00475350316319</v>
      </c>
      <c r="H1350" t="s">
        <v>293</v>
      </c>
      <c r="I1350" t="s">
        <v>255</v>
      </c>
    </row>
    <row r="1351" spans="1:9" hidden="1" x14ac:dyDescent="0.25">
      <c r="A1351" s="1">
        <v>44951</v>
      </c>
      <c r="B1351" t="s">
        <v>290</v>
      </c>
      <c r="C1351" t="s">
        <v>51</v>
      </c>
      <c r="D1351" t="s">
        <v>72</v>
      </c>
      <c r="E1351" t="s">
        <v>150</v>
      </c>
      <c r="F1351" t="s">
        <v>252</v>
      </c>
      <c r="G1351" s="31">
        <v>10.00475350316319</v>
      </c>
      <c r="H1351" t="s">
        <v>293</v>
      </c>
      <c r="I1351" t="s">
        <v>255</v>
      </c>
    </row>
    <row r="1352" spans="1:9" hidden="1" x14ac:dyDescent="0.25">
      <c r="A1352" s="1">
        <v>44951</v>
      </c>
      <c r="B1352" t="s">
        <v>290</v>
      </c>
      <c r="C1352" t="s">
        <v>51</v>
      </c>
      <c r="D1352" t="s">
        <v>72</v>
      </c>
      <c r="E1352" t="s">
        <v>151</v>
      </c>
      <c r="F1352" t="s">
        <v>251</v>
      </c>
      <c r="G1352" s="31">
        <v>1.7449779814692095</v>
      </c>
      <c r="H1352" t="s">
        <v>293</v>
      </c>
      <c r="I1352" t="s">
        <v>255</v>
      </c>
    </row>
    <row r="1353" spans="1:9" hidden="1" x14ac:dyDescent="0.25">
      <c r="A1353" s="1">
        <v>44951</v>
      </c>
      <c r="B1353" t="s">
        <v>290</v>
      </c>
      <c r="C1353" t="s">
        <v>51</v>
      </c>
      <c r="D1353" t="s">
        <v>72</v>
      </c>
      <c r="E1353" t="s">
        <v>155</v>
      </c>
      <c r="F1353" t="s">
        <v>251</v>
      </c>
      <c r="G1353" s="31">
        <v>9.9567552041461352E-3</v>
      </c>
      <c r="H1353" t="s">
        <v>293</v>
      </c>
      <c r="I1353" t="s">
        <v>255</v>
      </c>
    </row>
    <row r="1354" spans="1:9" hidden="1" x14ac:dyDescent="0.25">
      <c r="A1354" s="1">
        <v>44951</v>
      </c>
      <c r="B1354" t="s">
        <v>290</v>
      </c>
      <c r="C1354" t="s">
        <v>51</v>
      </c>
      <c r="D1354" t="s">
        <v>72</v>
      </c>
      <c r="E1354" t="s">
        <v>153</v>
      </c>
      <c r="F1354" t="s">
        <v>251</v>
      </c>
      <c r="G1354" s="31">
        <v>0.10997664157564514</v>
      </c>
      <c r="H1354" t="s">
        <v>293</v>
      </c>
      <c r="I1354" t="s">
        <v>255</v>
      </c>
    </row>
    <row r="1355" spans="1:9" hidden="1" x14ac:dyDescent="0.25">
      <c r="A1355" s="1">
        <v>44951</v>
      </c>
      <c r="B1355" t="s">
        <v>290</v>
      </c>
      <c r="C1355" t="s">
        <v>51</v>
      </c>
      <c r="D1355" t="s">
        <v>72</v>
      </c>
      <c r="E1355" t="s">
        <v>152</v>
      </c>
      <c r="F1355" t="s">
        <v>251</v>
      </c>
      <c r="G1355" s="31">
        <v>1.8406181677576391E-2</v>
      </c>
      <c r="H1355" t="s">
        <v>293</v>
      </c>
      <c r="I1355" t="s">
        <v>255</v>
      </c>
    </row>
    <row r="1356" spans="1:9" hidden="1" x14ac:dyDescent="0.25">
      <c r="A1356" s="1">
        <v>44951</v>
      </c>
      <c r="B1356" t="s">
        <v>290</v>
      </c>
      <c r="C1356" t="s">
        <v>51</v>
      </c>
      <c r="D1356" t="s">
        <v>72</v>
      </c>
      <c r="E1356" t="s">
        <v>154</v>
      </c>
      <c r="F1356" t="s">
        <v>251</v>
      </c>
      <c r="G1356" s="31">
        <v>4.490758900057347E-2</v>
      </c>
      <c r="H1356" t="s">
        <v>293</v>
      </c>
      <c r="I1356" t="s">
        <v>255</v>
      </c>
    </row>
    <row r="1357" spans="1:9" hidden="1" x14ac:dyDescent="0.25">
      <c r="A1357" s="1">
        <v>44951</v>
      </c>
      <c r="B1357" t="s">
        <v>290</v>
      </c>
      <c r="C1357" t="s">
        <v>51</v>
      </c>
      <c r="D1357" t="s">
        <v>72</v>
      </c>
      <c r="E1357" t="s">
        <v>157</v>
      </c>
      <c r="F1357" t="s">
        <v>251</v>
      </c>
      <c r="G1357" s="31">
        <v>3.3132358955421042E-2</v>
      </c>
      <c r="H1357" t="s">
        <v>293</v>
      </c>
      <c r="I1357" t="s">
        <v>255</v>
      </c>
    </row>
    <row r="1358" spans="1:9" hidden="1" x14ac:dyDescent="0.25">
      <c r="A1358" s="1">
        <v>44951</v>
      </c>
      <c r="B1358" t="s">
        <v>290</v>
      </c>
      <c r="C1358" t="s">
        <v>51</v>
      </c>
      <c r="D1358" t="s">
        <v>72</v>
      </c>
      <c r="E1358" t="s">
        <v>156</v>
      </c>
      <c r="F1358" t="s">
        <v>251</v>
      </c>
      <c r="G1358" s="31">
        <v>2.4240317700475179E-2</v>
      </c>
      <c r="H1358" t="s">
        <v>293</v>
      </c>
      <c r="I1358" t="s">
        <v>255</v>
      </c>
    </row>
    <row r="1359" spans="1:9" hidden="1" x14ac:dyDescent="0.25">
      <c r="A1359" s="1">
        <v>44951</v>
      </c>
      <c r="B1359" t="s">
        <v>290</v>
      </c>
      <c r="C1359" t="s">
        <v>51</v>
      </c>
      <c r="D1359" t="s">
        <v>72</v>
      </c>
      <c r="E1359" t="s">
        <v>159</v>
      </c>
      <c r="F1359" t="s">
        <v>251</v>
      </c>
      <c r="G1359" s="31">
        <v>0</v>
      </c>
      <c r="H1359" t="s">
        <v>293</v>
      </c>
      <c r="I1359" t="s">
        <v>255</v>
      </c>
    </row>
    <row r="1360" spans="1:9" hidden="1" x14ac:dyDescent="0.25">
      <c r="A1360" s="1">
        <v>44951</v>
      </c>
      <c r="B1360" t="s">
        <v>290</v>
      </c>
      <c r="C1360" t="s">
        <v>51</v>
      </c>
      <c r="D1360" t="s">
        <v>72</v>
      </c>
      <c r="E1360" t="s">
        <v>163</v>
      </c>
      <c r="F1360" t="s">
        <v>251</v>
      </c>
      <c r="G1360" s="31">
        <v>8.4401524226959748E-2</v>
      </c>
      <c r="H1360" t="s">
        <v>293</v>
      </c>
      <c r="I1360" t="s">
        <v>255</v>
      </c>
    </row>
    <row r="1361" spans="1:9" hidden="1" x14ac:dyDescent="0.25">
      <c r="A1361" s="1">
        <v>44951</v>
      </c>
      <c r="B1361" t="s">
        <v>290</v>
      </c>
      <c r="C1361" t="s">
        <v>51</v>
      </c>
      <c r="D1361" t="s">
        <v>72</v>
      </c>
      <c r="E1361" t="s">
        <v>161</v>
      </c>
      <c r="F1361" t="s">
        <v>251</v>
      </c>
      <c r="G1361" s="31">
        <v>0</v>
      </c>
      <c r="H1361" t="s">
        <v>293</v>
      </c>
      <c r="I1361" t="s">
        <v>255</v>
      </c>
    </row>
    <row r="1362" spans="1:9" hidden="1" x14ac:dyDescent="0.25">
      <c r="A1362" s="1">
        <v>44951</v>
      </c>
      <c r="B1362" t="s">
        <v>290</v>
      </c>
      <c r="C1362" t="s">
        <v>51</v>
      </c>
      <c r="D1362" t="s">
        <v>72</v>
      </c>
      <c r="E1362" t="s">
        <v>158</v>
      </c>
      <c r="F1362" t="s">
        <v>251</v>
      </c>
      <c r="G1362" s="31">
        <v>0</v>
      </c>
      <c r="H1362" t="s">
        <v>293</v>
      </c>
      <c r="I1362" t="s">
        <v>255</v>
      </c>
    </row>
    <row r="1363" spans="1:9" hidden="1" x14ac:dyDescent="0.25">
      <c r="A1363" s="1">
        <v>44951</v>
      </c>
      <c r="B1363" t="s">
        <v>290</v>
      </c>
      <c r="C1363" t="s">
        <v>51</v>
      </c>
      <c r="D1363" t="s">
        <v>72</v>
      </c>
      <c r="E1363" t="s">
        <v>160</v>
      </c>
      <c r="F1363" t="s">
        <v>251</v>
      </c>
      <c r="G1363" s="31">
        <v>0</v>
      </c>
      <c r="H1363" t="s">
        <v>293</v>
      </c>
      <c r="I1363" t="s">
        <v>255</v>
      </c>
    </row>
    <row r="1364" spans="1:9" hidden="1" x14ac:dyDescent="0.25">
      <c r="A1364" s="1">
        <v>44951</v>
      </c>
      <c r="B1364" t="s">
        <v>290</v>
      </c>
      <c r="C1364" t="s">
        <v>51</v>
      </c>
      <c r="D1364" t="s">
        <v>72</v>
      </c>
      <c r="E1364" t="s">
        <v>166</v>
      </c>
      <c r="F1364" t="s">
        <v>251</v>
      </c>
      <c r="G1364" s="31">
        <v>0</v>
      </c>
      <c r="H1364" t="s">
        <v>293</v>
      </c>
      <c r="I1364" t="s">
        <v>255</v>
      </c>
    </row>
    <row r="1365" spans="1:9" hidden="1" x14ac:dyDescent="0.25">
      <c r="A1365" s="1">
        <v>44951</v>
      </c>
      <c r="B1365" t="s">
        <v>290</v>
      </c>
      <c r="C1365" t="s">
        <v>51</v>
      </c>
      <c r="D1365" t="s">
        <v>72</v>
      </c>
      <c r="E1365" t="s">
        <v>164</v>
      </c>
      <c r="F1365" t="s">
        <v>251</v>
      </c>
      <c r="G1365" s="31">
        <v>1.875711130387479E-2</v>
      </c>
      <c r="H1365" t="s">
        <v>293</v>
      </c>
      <c r="I1365" t="s">
        <v>255</v>
      </c>
    </row>
    <row r="1366" spans="1:9" hidden="1" x14ac:dyDescent="0.25">
      <c r="A1366" s="1">
        <v>44951</v>
      </c>
      <c r="B1366" t="s">
        <v>290</v>
      </c>
      <c r="C1366" t="s">
        <v>51</v>
      </c>
      <c r="D1366" t="s">
        <v>72</v>
      </c>
      <c r="E1366" t="s">
        <v>162</v>
      </c>
      <c r="F1366" t="s">
        <v>251</v>
      </c>
      <c r="G1366" s="31">
        <v>0</v>
      </c>
      <c r="H1366" t="s">
        <v>293</v>
      </c>
      <c r="I1366" t="s">
        <v>255</v>
      </c>
    </row>
    <row r="1367" spans="1:9" hidden="1" x14ac:dyDescent="0.25">
      <c r="A1367" s="1">
        <v>44951</v>
      </c>
      <c r="B1367" t="s">
        <v>290</v>
      </c>
      <c r="C1367" t="s">
        <v>51</v>
      </c>
      <c r="D1367" t="s">
        <v>72</v>
      </c>
      <c r="E1367" t="s">
        <v>165</v>
      </c>
      <c r="F1367" t="s">
        <v>251</v>
      </c>
      <c r="G1367" s="31">
        <v>0</v>
      </c>
      <c r="H1367" t="s">
        <v>293</v>
      </c>
      <c r="I1367" t="s">
        <v>255</v>
      </c>
    </row>
    <row r="1368" spans="1:9" hidden="1" x14ac:dyDescent="0.25">
      <c r="A1368" s="1">
        <v>44951</v>
      </c>
      <c r="B1368" t="s">
        <v>290</v>
      </c>
      <c r="C1368" t="s">
        <v>51</v>
      </c>
      <c r="D1368" t="s">
        <v>72</v>
      </c>
      <c r="E1368" t="s">
        <v>167</v>
      </c>
      <c r="F1368" t="s">
        <v>251</v>
      </c>
      <c r="G1368" s="31">
        <v>0</v>
      </c>
      <c r="H1368" t="s">
        <v>293</v>
      </c>
      <c r="I1368" t="s">
        <v>255</v>
      </c>
    </row>
    <row r="1369" spans="1:9" hidden="1" x14ac:dyDescent="0.25">
      <c r="A1369" s="1">
        <v>44951</v>
      </c>
      <c r="B1369" t="s">
        <v>290</v>
      </c>
      <c r="C1369" t="s">
        <v>51</v>
      </c>
      <c r="D1369" t="s">
        <v>72</v>
      </c>
      <c r="E1369" t="s">
        <v>1</v>
      </c>
      <c r="F1369" t="s">
        <v>251</v>
      </c>
      <c r="G1369" s="31">
        <v>0</v>
      </c>
      <c r="H1369" t="s">
        <v>293</v>
      </c>
      <c r="I1369" t="s">
        <v>255</v>
      </c>
    </row>
    <row r="1370" spans="1:9" hidden="1" x14ac:dyDescent="0.25">
      <c r="A1370" s="1">
        <v>44951</v>
      </c>
      <c r="B1370" t="s">
        <v>291</v>
      </c>
      <c r="C1370" t="s">
        <v>51</v>
      </c>
      <c r="D1370" t="s">
        <v>78</v>
      </c>
      <c r="E1370" t="s">
        <v>132</v>
      </c>
      <c r="F1370" t="s">
        <v>251</v>
      </c>
      <c r="G1370" s="31">
        <v>0</v>
      </c>
      <c r="H1370" t="s">
        <v>293</v>
      </c>
      <c r="I1370" t="s">
        <v>255</v>
      </c>
    </row>
    <row r="1371" spans="1:9" hidden="1" x14ac:dyDescent="0.25">
      <c r="A1371" s="1">
        <v>44951</v>
      </c>
      <c r="B1371" t="s">
        <v>291</v>
      </c>
      <c r="C1371" t="s">
        <v>51</v>
      </c>
      <c r="D1371" t="s">
        <v>78</v>
      </c>
      <c r="E1371" t="s">
        <v>133</v>
      </c>
      <c r="F1371" t="s">
        <v>251</v>
      </c>
      <c r="G1371" s="31">
        <v>9.57613968109015E-4</v>
      </c>
      <c r="H1371" t="s">
        <v>293</v>
      </c>
      <c r="I1371" t="s">
        <v>255</v>
      </c>
    </row>
    <row r="1372" spans="1:9" hidden="1" x14ac:dyDescent="0.25">
      <c r="A1372" s="1">
        <v>44951</v>
      </c>
      <c r="B1372" t="s">
        <v>291</v>
      </c>
      <c r="C1372" t="s">
        <v>51</v>
      </c>
      <c r="D1372" t="s">
        <v>78</v>
      </c>
      <c r="E1372" t="s">
        <v>134</v>
      </c>
      <c r="F1372" t="s">
        <v>251</v>
      </c>
      <c r="G1372" s="31">
        <v>0</v>
      </c>
      <c r="H1372" t="s">
        <v>293</v>
      </c>
      <c r="I1372" t="s">
        <v>255</v>
      </c>
    </row>
    <row r="1373" spans="1:9" hidden="1" x14ac:dyDescent="0.25">
      <c r="A1373" s="1">
        <v>44951</v>
      </c>
      <c r="B1373" t="s">
        <v>291</v>
      </c>
      <c r="C1373" t="s">
        <v>51</v>
      </c>
      <c r="D1373" t="s">
        <v>78</v>
      </c>
      <c r="E1373" t="s">
        <v>135</v>
      </c>
      <c r="F1373" t="s">
        <v>251</v>
      </c>
      <c r="G1373" s="31">
        <v>0</v>
      </c>
      <c r="H1373" t="s">
        <v>293</v>
      </c>
      <c r="I1373" t="s">
        <v>255</v>
      </c>
    </row>
    <row r="1374" spans="1:9" hidden="1" x14ac:dyDescent="0.25">
      <c r="A1374" s="1">
        <v>44951</v>
      </c>
      <c r="B1374" t="s">
        <v>291</v>
      </c>
      <c r="C1374" t="s">
        <v>51</v>
      </c>
      <c r="D1374" t="s">
        <v>78</v>
      </c>
      <c r="E1374" t="s">
        <v>137</v>
      </c>
      <c r="F1374" t="s">
        <v>251</v>
      </c>
      <c r="G1374" s="31">
        <v>0</v>
      </c>
      <c r="H1374" t="s">
        <v>293</v>
      </c>
      <c r="I1374" t="s">
        <v>255</v>
      </c>
    </row>
    <row r="1375" spans="1:9" hidden="1" x14ac:dyDescent="0.25">
      <c r="A1375" s="1">
        <v>44951</v>
      </c>
      <c r="B1375" t="s">
        <v>291</v>
      </c>
      <c r="C1375" t="s">
        <v>51</v>
      </c>
      <c r="D1375" t="s">
        <v>78</v>
      </c>
      <c r="E1375" t="s">
        <v>138</v>
      </c>
      <c r="F1375" t="s">
        <v>251</v>
      </c>
      <c r="G1375" s="31">
        <v>0</v>
      </c>
      <c r="H1375" t="s">
        <v>293</v>
      </c>
      <c r="I1375" t="s">
        <v>255</v>
      </c>
    </row>
    <row r="1376" spans="1:9" hidden="1" x14ac:dyDescent="0.25">
      <c r="A1376" s="1">
        <v>44951</v>
      </c>
      <c r="B1376" t="s">
        <v>291</v>
      </c>
      <c r="C1376" t="s">
        <v>51</v>
      </c>
      <c r="D1376" t="s">
        <v>78</v>
      </c>
      <c r="E1376" t="s">
        <v>139</v>
      </c>
      <c r="F1376" t="s">
        <v>251</v>
      </c>
      <c r="G1376" s="31">
        <v>8.5862754436627255E-3</v>
      </c>
      <c r="H1376" t="s">
        <v>293</v>
      </c>
      <c r="I1376" t="s">
        <v>255</v>
      </c>
    </row>
    <row r="1377" spans="1:9" hidden="1" x14ac:dyDescent="0.25">
      <c r="A1377" s="1">
        <v>44951</v>
      </c>
      <c r="B1377" t="s">
        <v>291</v>
      </c>
      <c r="C1377" t="s">
        <v>51</v>
      </c>
      <c r="D1377" t="s">
        <v>78</v>
      </c>
      <c r="E1377" t="s">
        <v>140</v>
      </c>
      <c r="F1377" t="s">
        <v>251</v>
      </c>
      <c r="G1377" s="31">
        <v>0</v>
      </c>
      <c r="H1377" t="s">
        <v>293</v>
      </c>
      <c r="I1377" t="s">
        <v>255</v>
      </c>
    </row>
    <row r="1378" spans="1:9" hidden="1" x14ac:dyDescent="0.25">
      <c r="A1378" s="1">
        <v>44951</v>
      </c>
      <c r="B1378" t="s">
        <v>291</v>
      </c>
      <c r="C1378" t="s">
        <v>51</v>
      </c>
      <c r="D1378" t="s">
        <v>78</v>
      </c>
      <c r="E1378" t="s">
        <v>141</v>
      </c>
      <c r="F1378" t="s">
        <v>251</v>
      </c>
      <c r="G1378" s="31">
        <v>0</v>
      </c>
      <c r="H1378" t="s">
        <v>293</v>
      </c>
      <c r="I1378" t="s">
        <v>255</v>
      </c>
    </row>
    <row r="1379" spans="1:9" hidden="1" x14ac:dyDescent="0.25">
      <c r="A1379" s="1">
        <v>44951</v>
      </c>
      <c r="B1379" t="s">
        <v>291</v>
      </c>
      <c r="C1379" t="s">
        <v>51</v>
      </c>
      <c r="D1379" t="s">
        <v>78</v>
      </c>
      <c r="E1379" t="s">
        <v>142</v>
      </c>
      <c r="F1379" t="s">
        <v>251</v>
      </c>
      <c r="G1379" s="31">
        <v>0</v>
      </c>
      <c r="H1379" t="s">
        <v>293</v>
      </c>
      <c r="I1379" t="s">
        <v>255</v>
      </c>
    </row>
    <row r="1380" spans="1:9" hidden="1" x14ac:dyDescent="0.25">
      <c r="A1380" s="1">
        <v>44951</v>
      </c>
      <c r="B1380" t="s">
        <v>291</v>
      </c>
      <c r="C1380" t="s">
        <v>51</v>
      </c>
      <c r="D1380" t="s">
        <v>78</v>
      </c>
      <c r="E1380" t="s">
        <v>143</v>
      </c>
      <c r="F1380" t="s">
        <v>251</v>
      </c>
      <c r="G1380" s="31">
        <v>1.1381417961977909</v>
      </c>
      <c r="H1380" t="s">
        <v>293</v>
      </c>
      <c r="I1380" t="s">
        <v>255</v>
      </c>
    </row>
    <row r="1381" spans="1:9" hidden="1" x14ac:dyDescent="0.25">
      <c r="A1381" s="1">
        <v>44951</v>
      </c>
      <c r="B1381" t="s">
        <v>291</v>
      </c>
      <c r="C1381" t="s">
        <v>51</v>
      </c>
      <c r="D1381" t="s">
        <v>78</v>
      </c>
      <c r="E1381" t="s">
        <v>144</v>
      </c>
      <c r="F1381" t="s">
        <v>251</v>
      </c>
      <c r="G1381" s="31">
        <v>7.1131197091810925E-3</v>
      </c>
      <c r="H1381" t="s">
        <v>293</v>
      </c>
      <c r="I1381" t="s">
        <v>255</v>
      </c>
    </row>
    <row r="1382" spans="1:9" hidden="1" x14ac:dyDescent="0.25">
      <c r="A1382" s="1">
        <v>44951</v>
      </c>
      <c r="B1382" t="s">
        <v>291</v>
      </c>
      <c r="C1382" t="s">
        <v>51</v>
      </c>
      <c r="D1382" t="s">
        <v>78</v>
      </c>
      <c r="E1382" t="s">
        <v>145</v>
      </c>
      <c r="F1382" t="s">
        <v>251</v>
      </c>
      <c r="G1382" s="31">
        <v>7.2275386497622383E-3</v>
      </c>
      <c r="H1382" t="s">
        <v>293</v>
      </c>
      <c r="I1382" t="s">
        <v>255</v>
      </c>
    </row>
    <row r="1383" spans="1:9" hidden="1" x14ac:dyDescent="0.25">
      <c r="A1383" s="1">
        <v>44951</v>
      </c>
      <c r="B1383" t="s">
        <v>291</v>
      </c>
      <c r="C1383" t="s">
        <v>51</v>
      </c>
      <c r="D1383" t="s">
        <v>78</v>
      </c>
      <c r="E1383" t="s">
        <v>146</v>
      </c>
      <c r="F1383" t="s">
        <v>251</v>
      </c>
      <c r="G1383" s="31">
        <v>0</v>
      </c>
      <c r="H1383" t="s">
        <v>293</v>
      </c>
      <c r="I1383" t="s">
        <v>255</v>
      </c>
    </row>
    <row r="1384" spans="1:9" hidden="1" x14ac:dyDescent="0.25">
      <c r="A1384" s="1">
        <v>44951</v>
      </c>
      <c r="B1384" t="s">
        <v>291</v>
      </c>
      <c r="C1384" t="s">
        <v>51</v>
      </c>
      <c r="D1384" t="s">
        <v>78</v>
      </c>
      <c r="E1384" t="s">
        <v>147</v>
      </c>
      <c r="F1384" t="s">
        <v>251</v>
      </c>
      <c r="G1384" s="31">
        <v>0.26936757797876715</v>
      </c>
      <c r="H1384" t="s">
        <v>293</v>
      </c>
      <c r="I1384" t="s">
        <v>255</v>
      </c>
    </row>
    <row r="1385" spans="1:9" hidden="1" x14ac:dyDescent="0.25">
      <c r="A1385" s="1">
        <v>44951</v>
      </c>
      <c r="B1385" t="s">
        <v>291</v>
      </c>
      <c r="C1385" t="s">
        <v>51</v>
      </c>
      <c r="D1385" t="s">
        <v>78</v>
      </c>
      <c r="E1385" t="s">
        <v>148</v>
      </c>
      <c r="F1385" t="s">
        <v>251</v>
      </c>
      <c r="G1385" s="31">
        <v>7.0590174375839352</v>
      </c>
      <c r="H1385" t="s">
        <v>293</v>
      </c>
      <c r="I1385" t="s">
        <v>255</v>
      </c>
    </row>
    <row r="1386" spans="1:9" hidden="1" x14ac:dyDescent="0.25">
      <c r="A1386" s="1">
        <v>44951</v>
      </c>
      <c r="B1386" t="s">
        <v>291</v>
      </c>
      <c r="C1386" t="s">
        <v>51</v>
      </c>
      <c r="D1386" t="s">
        <v>78</v>
      </c>
      <c r="E1386" t="s">
        <v>148</v>
      </c>
      <c r="F1386" t="s">
        <v>252</v>
      </c>
      <c r="G1386" s="31">
        <v>7.0590174375839352</v>
      </c>
      <c r="H1386" t="s">
        <v>293</v>
      </c>
      <c r="I1386" t="s">
        <v>255</v>
      </c>
    </row>
    <row r="1387" spans="1:9" hidden="1" x14ac:dyDescent="0.25">
      <c r="A1387" s="1">
        <v>44951</v>
      </c>
      <c r="B1387" t="s">
        <v>291</v>
      </c>
      <c r="C1387" t="s">
        <v>51</v>
      </c>
      <c r="D1387" t="s">
        <v>78</v>
      </c>
      <c r="E1387" t="s">
        <v>149</v>
      </c>
      <c r="F1387" t="s">
        <v>251</v>
      </c>
      <c r="G1387" s="31">
        <v>1.8010965100939396</v>
      </c>
      <c r="H1387" t="s">
        <v>293</v>
      </c>
      <c r="I1387" t="s">
        <v>255</v>
      </c>
    </row>
    <row r="1388" spans="1:9" hidden="1" x14ac:dyDescent="0.25">
      <c r="A1388" s="1">
        <v>44951</v>
      </c>
      <c r="B1388" t="s">
        <v>291</v>
      </c>
      <c r="C1388" t="s">
        <v>51</v>
      </c>
      <c r="D1388" t="s">
        <v>78</v>
      </c>
      <c r="E1388" t="s">
        <v>150</v>
      </c>
      <c r="F1388" t="s">
        <v>251</v>
      </c>
      <c r="G1388" s="31">
        <v>7.3380556295394808</v>
      </c>
      <c r="H1388" t="s">
        <v>293</v>
      </c>
      <c r="I1388" t="s">
        <v>255</v>
      </c>
    </row>
    <row r="1389" spans="1:9" hidden="1" x14ac:dyDescent="0.25">
      <c r="A1389" s="1">
        <v>44951</v>
      </c>
      <c r="B1389" t="s">
        <v>291</v>
      </c>
      <c r="C1389" t="s">
        <v>51</v>
      </c>
      <c r="D1389" t="s">
        <v>78</v>
      </c>
      <c r="E1389" t="s">
        <v>150</v>
      </c>
      <c r="F1389" t="s">
        <v>252</v>
      </c>
      <c r="G1389" s="31">
        <v>7.3380556295394808</v>
      </c>
      <c r="H1389" t="s">
        <v>293</v>
      </c>
      <c r="I1389" t="s">
        <v>255</v>
      </c>
    </row>
    <row r="1390" spans="1:9" hidden="1" x14ac:dyDescent="0.25">
      <c r="A1390" s="1">
        <v>44951</v>
      </c>
      <c r="B1390" t="s">
        <v>291</v>
      </c>
      <c r="C1390" t="s">
        <v>51</v>
      </c>
      <c r="D1390" t="s">
        <v>78</v>
      </c>
      <c r="E1390" t="s">
        <v>151</v>
      </c>
      <c r="F1390" t="s">
        <v>251</v>
      </c>
      <c r="G1390" s="31">
        <v>2.9624186126064682</v>
      </c>
      <c r="H1390" t="s">
        <v>293</v>
      </c>
      <c r="I1390" t="s">
        <v>255</v>
      </c>
    </row>
    <row r="1391" spans="1:9" hidden="1" x14ac:dyDescent="0.25">
      <c r="A1391" s="1">
        <v>44951</v>
      </c>
      <c r="B1391" t="s">
        <v>291</v>
      </c>
      <c r="C1391" t="s">
        <v>51</v>
      </c>
      <c r="D1391" t="s">
        <v>78</v>
      </c>
      <c r="E1391" t="s">
        <v>155</v>
      </c>
      <c r="F1391" t="s">
        <v>251</v>
      </c>
      <c r="G1391" s="31">
        <v>0</v>
      </c>
      <c r="H1391" t="s">
        <v>293</v>
      </c>
      <c r="I1391" t="s">
        <v>255</v>
      </c>
    </row>
    <row r="1392" spans="1:9" hidden="1" x14ac:dyDescent="0.25">
      <c r="A1392" s="1">
        <v>44951</v>
      </c>
      <c r="B1392" t="s">
        <v>291</v>
      </c>
      <c r="C1392" t="s">
        <v>51</v>
      </c>
      <c r="D1392" t="s">
        <v>78</v>
      </c>
      <c r="E1392" t="s">
        <v>153</v>
      </c>
      <c r="F1392" t="s">
        <v>251</v>
      </c>
      <c r="G1392" s="31">
        <v>6.858584619769971E-2</v>
      </c>
      <c r="H1392" t="s">
        <v>293</v>
      </c>
      <c r="I1392" t="s">
        <v>255</v>
      </c>
    </row>
    <row r="1393" spans="1:9" hidden="1" x14ac:dyDescent="0.25">
      <c r="A1393" s="1">
        <v>44951</v>
      </c>
      <c r="B1393" t="s">
        <v>291</v>
      </c>
      <c r="C1393" t="s">
        <v>51</v>
      </c>
      <c r="D1393" t="s">
        <v>78</v>
      </c>
      <c r="E1393" t="s">
        <v>152</v>
      </c>
      <c r="F1393" t="s">
        <v>251</v>
      </c>
      <c r="G1393" s="31">
        <v>3.8568152618658924E-2</v>
      </c>
      <c r="H1393" t="s">
        <v>293</v>
      </c>
      <c r="I1393" t="s">
        <v>255</v>
      </c>
    </row>
    <row r="1394" spans="1:9" hidden="1" x14ac:dyDescent="0.25">
      <c r="A1394" s="1">
        <v>44951</v>
      </c>
      <c r="B1394" t="s">
        <v>291</v>
      </c>
      <c r="C1394" t="s">
        <v>51</v>
      </c>
      <c r="D1394" t="s">
        <v>78</v>
      </c>
      <c r="E1394" t="s">
        <v>154</v>
      </c>
      <c r="F1394" t="s">
        <v>251</v>
      </c>
      <c r="G1394" s="31">
        <v>1.2655221312585604E-2</v>
      </c>
      <c r="H1394" t="s">
        <v>293</v>
      </c>
      <c r="I1394" t="s">
        <v>255</v>
      </c>
    </row>
    <row r="1395" spans="1:9" hidden="1" x14ac:dyDescent="0.25">
      <c r="A1395" s="1">
        <v>44951</v>
      </c>
      <c r="B1395" t="s">
        <v>291</v>
      </c>
      <c r="C1395" t="s">
        <v>51</v>
      </c>
      <c r="D1395" t="s">
        <v>78</v>
      </c>
      <c r="E1395" t="s">
        <v>157</v>
      </c>
      <c r="F1395" t="s">
        <v>251</v>
      </c>
      <c r="G1395" s="31">
        <v>0</v>
      </c>
      <c r="H1395" t="s">
        <v>293</v>
      </c>
      <c r="I1395" t="s">
        <v>255</v>
      </c>
    </row>
    <row r="1396" spans="1:9" hidden="1" x14ac:dyDescent="0.25">
      <c r="A1396" s="1">
        <v>44951</v>
      </c>
      <c r="B1396" t="s">
        <v>291</v>
      </c>
      <c r="C1396" t="s">
        <v>51</v>
      </c>
      <c r="D1396" t="s">
        <v>78</v>
      </c>
      <c r="E1396" t="s">
        <v>156</v>
      </c>
      <c r="F1396" t="s">
        <v>251</v>
      </c>
      <c r="G1396" s="31">
        <v>0</v>
      </c>
      <c r="H1396" t="s">
        <v>293</v>
      </c>
      <c r="I1396" t="s">
        <v>255</v>
      </c>
    </row>
    <row r="1397" spans="1:9" hidden="1" x14ac:dyDescent="0.25">
      <c r="A1397" s="1">
        <v>44951</v>
      </c>
      <c r="B1397" t="s">
        <v>291</v>
      </c>
      <c r="C1397" t="s">
        <v>51</v>
      </c>
      <c r="D1397" t="s">
        <v>78</v>
      </c>
      <c r="E1397" t="s">
        <v>159</v>
      </c>
      <c r="F1397" t="s">
        <v>251</v>
      </c>
      <c r="G1397" s="31">
        <v>0</v>
      </c>
      <c r="H1397" t="s">
        <v>293</v>
      </c>
      <c r="I1397" t="s">
        <v>255</v>
      </c>
    </row>
    <row r="1398" spans="1:9" hidden="1" x14ac:dyDescent="0.25">
      <c r="A1398" s="1">
        <v>44951</v>
      </c>
      <c r="B1398" t="s">
        <v>291</v>
      </c>
      <c r="C1398" t="s">
        <v>51</v>
      </c>
      <c r="D1398" t="s">
        <v>78</v>
      </c>
      <c r="E1398" t="s">
        <v>163</v>
      </c>
      <c r="F1398" t="s">
        <v>251</v>
      </c>
      <c r="G1398" s="31">
        <v>0</v>
      </c>
      <c r="H1398" t="s">
        <v>293</v>
      </c>
      <c r="I1398" t="s">
        <v>255</v>
      </c>
    </row>
    <row r="1399" spans="1:9" hidden="1" x14ac:dyDescent="0.25">
      <c r="A1399" s="1">
        <v>44951</v>
      </c>
      <c r="B1399" t="s">
        <v>291</v>
      </c>
      <c r="C1399" t="s">
        <v>51</v>
      </c>
      <c r="D1399" t="s">
        <v>78</v>
      </c>
      <c r="E1399" t="s">
        <v>161</v>
      </c>
      <c r="F1399" t="s">
        <v>251</v>
      </c>
      <c r="G1399" s="31">
        <v>0</v>
      </c>
      <c r="H1399" t="s">
        <v>293</v>
      </c>
      <c r="I1399" t="s">
        <v>255</v>
      </c>
    </row>
    <row r="1400" spans="1:9" hidden="1" x14ac:dyDescent="0.25">
      <c r="A1400" s="1">
        <v>44951</v>
      </c>
      <c r="B1400" t="s">
        <v>291</v>
      </c>
      <c r="C1400" t="s">
        <v>51</v>
      </c>
      <c r="D1400" t="s">
        <v>78</v>
      </c>
      <c r="E1400" t="s">
        <v>158</v>
      </c>
      <c r="F1400" t="s">
        <v>251</v>
      </c>
      <c r="G1400" s="31">
        <v>0</v>
      </c>
      <c r="H1400" t="s">
        <v>293</v>
      </c>
      <c r="I1400" t="s">
        <v>255</v>
      </c>
    </row>
    <row r="1401" spans="1:9" hidden="1" x14ac:dyDescent="0.25">
      <c r="A1401" s="1">
        <v>44951</v>
      </c>
      <c r="B1401" t="s">
        <v>291</v>
      </c>
      <c r="C1401" t="s">
        <v>51</v>
      </c>
      <c r="D1401" t="s">
        <v>78</v>
      </c>
      <c r="E1401" t="s">
        <v>160</v>
      </c>
      <c r="F1401" t="s">
        <v>251</v>
      </c>
      <c r="G1401" s="31">
        <v>0</v>
      </c>
      <c r="H1401" t="s">
        <v>293</v>
      </c>
      <c r="I1401" t="s">
        <v>255</v>
      </c>
    </row>
    <row r="1402" spans="1:9" hidden="1" x14ac:dyDescent="0.25">
      <c r="A1402" s="1">
        <v>44951</v>
      </c>
      <c r="B1402" t="s">
        <v>291</v>
      </c>
      <c r="C1402" t="s">
        <v>51</v>
      </c>
      <c r="D1402" t="s">
        <v>78</v>
      </c>
      <c r="E1402" t="s">
        <v>166</v>
      </c>
      <c r="F1402" t="s">
        <v>251</v>
      </c>
      <c r="G1402" s="31">
        <v>0</v>
      </c>
      <c r="H1402" t="s">
        <v>293</v>
      </c>
      <c r="I1402" t="s">
        <v>255</v>
      </c>
    </row>
    <row r="1403" spans="1:9" hidden="1" x14ac:dyDescent="0.25">
      <c r="A1403" s="1">
        <v>44951</v>
      </c>
      <c r="B1403" t="s">
        <v>291</v>
      </c>
      <c r="C1403" t="s">
        <v>51</v>
      </c>
      <c r="D1403" t="s">
        <v>78</v>
      </c>
      <c r="E1403" t="s">
        <v>164</v>
      </c>
      <c r="F1403" t="s">
        <v>251</v>
      </c>
      <c r="G1403" s="31">
        <v>0</v>
      </c>
      <c r="H1403" t="s">
        <v>293</v>
      </c>
      <c r="I1403" t="s">
        <v>255</v>
      </c>
    </row>
    <row r="1404" spans="1:9" hidden="1" x14ac:dyDescent="0.25">
      <c r="A1404" s="1">
        <v>44951</v>
      </c>
      <c r="B1404" t="s">
        <v>291</v>
      </c>
      <c r="C1404" t="s">
        <v>51</v>
      </c>
      <c r="D1404" t="s">
        <v>78</v>
      </c>
      <c r="E1404" t="s">
        <v>162</v>
      </c>
      <c r="F1404" t="s">
        <v>251</v>
      </c>
      <c r="G1404" s="31">
        <v>0</v>
      </c>
      <c r="H1404" t="s">
        <v>293</v>
      </c>
      <c r="I1404" t="s">
        <v>255</v>
      </c>
    </row>
    <row r="1405" spans="1:9" hidden="1" x14ac:dyDescent="0.25">
      <c r="A1405" s="1">
        <v>44951</v>
      </c>
      <c r="B1405" t="s">
        <v>291</v>
      </c>
      <c r="C1405" t="s">
        <v>51</v>
      </c>
      <c r="D1405" t="s">
        <v>78</v>
      </c>
      <c r="E1405" t="s">
        <v>165</v>
      </c>
      <c r="F1405" t="s">
        <v>251</v>
      </c>
      <c r="G1405" s="31">
        <v>0</v>
      </c>
      <c r="H1405" t="s">
        <v>293</v>
      </c>
      <c r="I1405" t="s">
        <v>255</v>
      </c>
    </row>
    <row r="1406" spans="1:9" hidden="1" x14ac:dyDescent="0.25">
      <c r="A1406" s="1">
        <v>44951</v>
      </c>
      <c r="B1406" t="s">
        <v>291</v>
      </c>
      <c r="C1406" t="s">
        <v>51</v>
      </c>
      <c r="D1406" t="s">
        <v>78</v>
      </c>
      <c r="E1406" t="s">
        <v>167</v>
      </c>
      <c r="F1406" t="s">
        <v>251</v>
      </c>
      <c r="G1406" s="31">
        <v>0</v>
      </c>
      <c r="H1406" t="s">
        <v>293</v>
      </c>
      <c r="I1406" t="s">
        <v>255</v>
      </c>
    </row>
    <row r="1407" spans="1:9" hidden="1" x14ac:dyDescent="0.25">
      <c r="A1407" s="1">
        <v>44951</v>
      </c>
      <c r="B1407" t="s">
        <v>291</v>
      </c>
      <c r="C1407" t="s">
        <v>51</v>
      </c>
      <c r="D1407" t="s">
        <v>78</v>
      </c>
      <c r="E1407" t="s">
        <v>1</v>
      </c>
      <c r="F1407" t="s">
        <v>251</v>
      </c>
      <c r="G1407" s="31">
        <v>0</v>
      </c>
      <c r="H1407" t="s">
        <v>293</v>
      </c>
      <c r="I1407" t="s">
        <v>255</v>
      </c>
    </row>
    <row r="1408" spans="1:9" hidden="1" x14ac:dyDescent="0.25">
      <c r="A1408" s="1">
        <v>44951</v>
      </c>
      <c r="B1408" t="s">
        <v>292</v>
      </c>
      <c r="C1408" t="s">
        <v>51</v>
      </c>
      <c r="D1408" t="s">
        <v>76</v>
      </c>
      <c r="E1408" t="s">
        <v>132</v>
      </c>
      <c r="F1408" t="s">
        <v>251</v>
      </c>
      <c r="G1408" s="31">
        <v>0</v>
      </c>
      <c r="H1408" t="s">
        <v>276</v>
      </c>
      <c r="I1408" t="s">
        <v>255</v>
      </c>
    </row>
    <row r="1409" spans="1:9" hidden="1" x14ac:dyDescent="0.25">
      <c r="A1409" s="1">
        <v>44951</v>
      </c>
      <c r="B1409" t="s">
        <v>292</v>
      </c>
      <c r="C1409" t="s">
        <v>51</v>
      </c>
      <c r="D1409" t="s">
        <v>76</v>
      </c>
      <c r="E1409" t="s">
        <v>133</v>
      </c>
      <c r="F1409" t="s">
        <v>251</v>
      </c>
      <c r="G1409" s="31">
        <v>0</v>
      </c>
      <c r="H1409" t="s">
        <v>276</v>
      </c>
      <c r="I1409" t="s">
        <v>255</v>
      </c>
    </row>
    <row r="1410" spans="1:9" hidden="1" x14ac:dyDescent="0.25">
      <c r="A1410" s="1">
        <v>44951</v>
      </c>
      <c r="B1410" t="s">
        <v>292</v>
      </c>
      <c r="C1410" t="s">
        <v>51</v>
      </c>
      <c r="D1410" t="s">
        <v>76</v>
      </c>
      <c r="E1410" t="s">
        <v>134</v>
      </c>
      <c r="F1410" t="s">
        <v>251</v>
      </c>
      <c r="G1410" s="31">
        <v>0</v>
      </c>
      <c r="H1410" t="s">
        <v>276</v>
      </c>
      <c r="I1410" t="s">
        <v>255</v>
      </c>
    </row>
    <row r="1411" spans="1:9" hidden="1" x14ac:dyDescent="0.25">
      <c r="A1411" s="1">
        <v>44951</v>
      </c>
      <c r="B1411" t="s">
        <v>292</v>
      </c>
      <c r="C1411" t="s">
        <v>51</v>
      </c>
      <c r="D1411" t="s">
        <v>76</v>
      </c>
      <c r="E1411" t="s">
        <v>135</v>
      </c>
      <c r="F1411" t="s">
        <v>251</v>
      </c>
      <c r="G1411" s="31">
        <v>5.3796389262556936E-3</v>
      </c>
      <c r="H1411" t="s">
        <v>276</v>
      </c>
      <c r="I1411" t="s">
        <v>255</v>
      </c>
    </row>
    <row r="1412" spans="1:9" hidden="1" x14ac:dyDescent="0.25">
      <c r="A1412" s="1">
        <v>44951</v>
      </c>
      <c r="B1412" t="s">
        <v>292</v>
      </c>
      <c r="C1412" t="s">
        <v>51</v>
      </c>
      <c r="D1412" t="s">
        <v>76</v>
      </c>
      <c r="E1412" t="s">
        <v>137</v>
      </c>
      <c r="F1412" t="s">
        <v>251</v>
      </c>
      <c r="G1412" s="31">
        <v>1.3354234153901905E-2</v>
      </c>
      <c r="H1412" t="s">
        <v>276</v>
      </c>
      <c r="I1412" t="s">
        <v>255</v>
      </c>
    </row>
    <row r="1413" spans="1:9" hidden="1" x14ac:dyDescent="0.25">
      <c r="A1413" s="1">
        <v>44951</v>
      </c>
      <c r="B1413" t="s">
        <v>292</v>
      </c>
      <c r="C1413" t="s">
        <v>51</v>
      </c>
      <c r="D1413" t="s">
        <v>76</v>
      </c>
      <c r="E1413" t="s">
        <v>138</v>
      </c>
      <c r="F1413" t="s">
        <v>251</v>
      </c>
      <c r="G1413" s="31">
        <v>0</v>
      </c>
      <c r="H1413" t="s">
        <v>276</v>
      </c>
      <c r="I1413" t="s">
        <v>255</v>
      </c>
    </row>
    <row r="1414" spans="1:9" hidden="1" x14ac:dyDescent="0.25">
      <c r="A1414" s="1">
        <v>44951</v>
      </c>
      <c r="B1414" t="s">
        <v>292</v>
      </c>
      <c r="C1414" t="s">
        <v>51</v>
      </c>
      <c r="D1414" t="s">
        <v>76</v>
      </c>
      <c r="E1414" t="s">
        <v>139</v>
      </c>
      <c r="F1414" t="s">
        <v>251</v>
      </c>
      <c r="G1414" s="31">
        <v>3.328546941778418E-2</v>
      </c>
      <c r="H1414" t="s">
        <v>276</v>
      </c>
      <c r="I1414" t="s">
        <v>255</v>
      </c>
    </row>
    <row r="1415" spans="1:9" hidden="1" x14ac:dyDescent="0.25">
      <c r="A1415" s="1">
        <v>44951</v>
      </c>
      <c r="B1415" t="s">
        <v>292</v>
      </c>
      <c r="C1415" t="s">
        <v>51</v>
      </c>
      <c r="D1415" t="s">
        <v>76</v>
      </c>
      <c r="E1415" t="s">
        <v>140</v>
      </c>
      <c r="F1415" t="s">
        <v>251</v>
      </c>
      <c r="G1415" s="31">
        <v>0</v>
      </c>
      <c r="H1415" t="s">
        <v>276</v>
      </c>
      <c r="I1415" t="s">
        <v>255</v>
      </c>
    </row>
    <row r="1416" spans="1:9" hidden="1" x14ac:dyDescent="0.25">
      <c r="A1416" s="1">
        <v>44951</v>
      </c>
      <c r="B1416" t="s">
        <v>292</v>
      </c>
      <c r="C1416" t="s">
        <v>51</v>
      </c>
      <c r="D1416" t="s">
        <v>76</v>
      </c>
      <c r="E1416" t="s">
        <v>141</v>
      </c>
      <c r="F1416" t="s">
        <v>251</v>
      </c>
      <c r="G1416" s="31">
        <v>0</v>
      </c>
      <c r="H1416" t="s">
        <v>276</v>
      </c>
      <c r="I1416" t="s">
        <v>255</v>
      </c>
    </row>
    <row r="1417" spans="1:9" hidden="1" x14ac:dyDescent="0.25">
      <c r="A1417" s="1">
        <v>44951</v>
      </c>
      <c r="B1417" t="s">
        <v>292</v>
      </c>
      <c r="C1417" t="s">
        <v>51</v>
      </c>
      <c r="D1417" t="s">
        <v>76</v>
      </c>
      <c r="E1417" t="s">
        <v>142</v>
      </c>
      <c r="F1417" t="s">
        <v>251</v>
      </c>
      <c r="G1417" s="31">
        <v>0</v>
      </c>
      <c r="H1417" t="s">
        <v>276</v>
      </c>
      <c r="I1417" t="s">
        <v>255</v>
      </c>
    </row>
    <row r="1418" spans="1:9" hidden="1" x14ac:dyDescent="0.25">
      <c r="A1418" s="1">
        <v>44951</v>
      </c>
      <c r="B1418" t="s">
        <v>292</v>
      </c>
      <c r="C1418" t="s">
        <v>51</v>
      </c>
      <c r="D1418" t="s">
        <v>76</v>
      </c>
      <c r="E1418" t="s">
        <v>143</v>
      </c>
      <c r="F1418" t="s">
        <v>251</v>
      </c>
      <c r="G1418" s="31">
        <v>1.5233678671482584</v>
      </c>
      <c r="H1418" t="s">
        <v>276</v>
      </c>
      <c r="I1418" t="s">
        <v>255</v>
      </c>
    </row>
    <row r="1419" spans="1:9" hidden="1" x14ac:dyDescent="0.25">
      <c r="A1419" s="1">
        <v>44951</v>
      </c>
      <c r="B1419" t="s">
        <v>292</v>
      </c>
      <c r="C1419" t="s">
        <v>51</v>
      </c>
      <c r="D1419" t="s">
        <v>76</v>
      </c>
      <c r="E1419" t="s">
        <v>144</v>
      </c>
      <c r="F1419" t="s">
        <v>251</v>
      </c>
      <c r="G1419" s="31">
        <v>2.8979234845106724E-2</v>
      </c>
      <c r="H1419" t="s">
        <v>276</v>
      </c>
      <c r="I1419" t="s">
        <v>255</v>
      </c>
    </row>
    <row r="1420" spans="1:9" hidden="1" x14ac:dyDescent="0.25">
      <c r="A1420" s="1">
        <v>44951</v>
      </c>
      <c r="B1420" t="s">
        <v>292</v>
      </c>
      <c r="C1420" t="s">
        <v>51</v>
      </c>
      <c r="D1420" t="s">
        <v>76</v>
      </c>
      <c r="E1420" t="s">
        <v>145</v>
      </c>
      <c r="F1420" t="s">
        <v>251</v>
      </c>
      <c r="G1420" s="31">
        <v>1.1746219465555563E-2</v>
      </c>
      <c r="H1420" t="s">
        <v>276</v>
      </c>
      <c r="I1420" t="s">
        <v>255</v>
      </c>
    </row>
    <row r="1421" spans="1:9" hidden="1" x14ac:dyDescent="0.25">
      <c r="A1421" s="1">
        <v>44951</v>
      </c>
      <c r="B1421" t="s">
        <v>292</v>
      </c>
      <c r="C1421" t="s">
        <v>51</v>
      </c>
      <c r="D1421" t="s">
        <v>76</v>
      </c>
      <c r="E1421" t="s">
        <v>146</v>
      </c>
      <c r="F1421" t="s">
        <v>251</v>
      </c>
      <c r="G1421" s="31">
        <v>0</v>
      </c>
      <c r="H1421" t="s">
        <v>276</v>
      </c>
      <c r="I1421" t="s">
        <v>255</v>
      </c>
    </row>
    <row r="1422" spans="1:9" hidden="1" x14ac:dyDescent="0.25">
      <c r="A1422" s="1">
        <v>44951</v>
      </c>
      <c r="B1422" t="s">
        <v>292</v>
      </c>
      <c r="C1422" t="s">
        <v>51</v>
      </c>
      <c r="D1422" t="s">
        <v>76</v>
      </c>
      <c r="E1422" t="s">
        <v>147</v>
      </c>
      <c r="F1422" t="s">
        <v>251</v>
      </c>
      <c r="G1422" s="31">
        <v>0.49412839133985698</v>
      </c>
      <c r="H1422" t="s">
        <v>276</v>
      </c>
      <c r="I1422" t="s">
        <v>255</v>
      </c>
    </row>
    <row r="1423" spans="1:9" hidden="1" x14ac:dyDescent="0.25">
      <c r="A1423" s="1">
        <v>44951</v>
      </c>
      <c r="B1423" t="s">
        <v>292</v>
      </c>
      <c r="C1423" t="s">
        <v>51</v>
      </c>
      <c r="D1423" t="s">
        <v>76</v>
      </c>
      <c r="E1423" t="s">
        <v>148</v>
      </c>
      <c r="F1423" t="s">
        <v>251</v>
      </c>
      <c r="G1423" s="31">
        <v>38.773985704838893</v>
      </c>
      <c r="H1423" t="s">
        <v>276</v>
      </c>
      <c r="I1423" t="s">
        <v>255</v>
      </c>
    </row>
    <row r="1424" spans="1:9" hidden="1" x14ac:dyDescent="0.25">
      <c r="A1424" s="1">
        <v>44951</v>
      </c>
      <c r="B1424" t="s">
        <v>292</v>
      </c>
      <c r="C1424" t="s">
        <v>51</v>
      </c>
      <c r="D1424" t="s">
        <v>76</v>
      </c>
      <c r="E1424" t="s">
        <v>148</v>
      </c>
      <c r="F1424" t="s">
        <v>252</v>
      </c>
      <c r="G1424" s="31">
        <v>38.773985704838893</v>
      </c>
      <c r="H1424" t="s">
        <v>276</v>
      </c>
      <c r="I1424" t="s">
        <v>255</v>
      </c>
    </row>
    <row r="1425" spans="1:9" hidden="1" x14ac:dyDescent="0.25">
      <c r="A1425" s="1">
        <v>44951</v>
      </c>
      <c r="B1425" t="s">
        <v>292</v>
      </c>
      <c r="C1425" t="s">
        <v>51</v>
      </c>
      <c r="D1425" t="s">
        <v>76</v>
      </c>
      <c r="E1425" t="s">
        <v>149</v>
      </c>
      <c r="F1425" t="s">
        <v>251</v>
      </c>
      <c r="G1425" s="31">
        <v>3.2269718281116111</v>
      </c>
      <c r="H1425" t="s">
        <v>276</v>
      </c>
      <c r="I1425" t="s">
        <v>255</v>
      </c>
    </row>
    <row r="1426" spans="1:9" hidden="1" x14ac:dyDescent="0.25">
      <c r="A1426" s="1">
        <v>44951</v>
      </c>
      <c r="B1426" t="s">
        <v>292</v>
      </c>
      <c r="C1426" t="s">
        <v>51</v>
      </c>
      <c r="D1426" t="s">
        <v>76</v>
      </c>
      <c r="E1426" t="s">
        <v>150</v>
      </c>
      <c r="F1426" t="s">
        <v>251</v>
      </c>
      <c r="G1426" s="31">
        <v>0</v>
      </c>
      <c r="H1426" t="s">
        <v>276</v>
      </c>
      <c r="I1426" t="s">
        <v>255</v>
      </c>
    </row>
    <row r="1427" spans="1:9" hidden="1" x14ac:dyDescent="0.25">
      <c r="A1427" s="1">
        <v>44951</v>
      </c>
      <c r="B1427" t="s">
        <v>292</v>
      </c>
      <c r="C1427" t="s">
        <v>51</v>
      </c>
      <c r="D1427" t="s">
        <v>76</v>
      </c>
      <c r="E1427" t="s">
        <v>150</v>
      </c>
      <c r="F1427" t="s">
        <v>252</v>
      </c>
      <c r="G1427" s="31">
        <v>0</v>
      </c>
      <c r="H1427" t="s">
        <v>276</v>
      </c>
      <c r="I1427" t="s">
        <v>255</v>
      </c>
    </row>
    <row r="1428" spans="1:9" hidden="1" x14ac:dyDescent="0.25">
      <c r="A1428" s="1">
        <v>44951</v>
      </c>
      <c r="B1428" t="s">
        <v>292</v>
      </c>
      <c r="C1428" t="s">
        <v>51</v>
      </c>
      <c r="D1428" t="s">
        <v>76</v>
      </c>
      <c r="E1428" t="s">
        <v>151</v>
      </c>
      <c r="F1428" t="s">
        <v>251</v>
      </c>
      <c r="G1428" s="31">
        <v>5.8000661080275133</v>
      </c>
      <c r="H1428" t="s">
        <v>276</v>
      </c>
      <c r="I1428" t="s">
        <v>255</v>
      </c>
    </row>
    <row r="1429" spans="1:9" hidden="1" x14ac:dyDescent="0.25">
      <c r="A1429" s="1">
        <v>44951</v>
      </c>
      <c r="B1429" t="s">
        <v>292</v>
      </c>
      <c r="C1429" t="s">
        <v>51</v>
      </c>
      <c r="D1429" t="s">
        <v>76</v>
      </c>
      <c r="E1429" t="s">
        <v>155</v>
      </c>
      <c r="F1429" t="s">
        <v>251</v>
      </c>
      <c r="G1429" s="31">
        <v>0</v>
      </c>
      <c r="H1429" t="s">
        <v>276</v>
      </c>
      <c r="I1429" t="s">
        <v>255</v>
      </c>
    </row>
    <row r="1430" spans="1:9" hidden="1" x14ac:dyDescent="0.25">
      <c r="A1430" s="1">
        <v>44951</v>
      </c>
      <c r="B1430" t="s">
        <v>292</v>
      </c>
      <c r="C1430" t="s">
        <v>51</v>
      </c>
      <c r="D1430" t="s">
        <v>76</v>
      </c>
      <c r="E1430" t="s">
        <v>153</v>
      </c>
      <c r="F1430" t="s">
        <v>251</v>
      </c>
      <c r="G1430" s="31">
        <v>0.68010813524831537</v>
      </c>
      <c r="H1430" t="s">
        <v>276</v>
      </c>
      <c r="I1430" t="s">
        <v>255</v>
      </c>
    </row>
    <row r="1431" spans="1:9" hidden="1" x14ac:dyDescent="0.25">
      <c r="A1431" s="1">
        <v>44951</v>
      </c>
      <c r="B1431" t="s">
        <v>292</v>
      </c>
      <c r="C1431" t="s">
        <v>51</v>
      </c>
      <c r="D1431" t="s">
        <v>76</v>
      </c>
      <c r="E1431" t="s">
        <v>152</v>
      </c>
      <c r="F1431" t="s">
        <v>251</v>
      </c>
      <c r="G1431" s="31">
        <v>4.8773986449540001E-2</v>
      </c>
      <c r="H1431" t="s">
        <v>276</v>
      </c>
      <c r="I1431" t="s">
        <v>255</v>
      </c>
    </row>
    <row r="1432" spans="1:9" hidden="1" x14ac:dyDescent="0.25">
      <c r="A1432" s="1">
        <v>44951</v>
      </c>
      <c r="B1432" t="s">
        <v>292</v>
      </c>
      <c r="C1432" t="s">
        <v>51</v>
      </c>
      <c r="D1432" t="s">
        <v>76</v>
      </c>
      <c r="E1432" t="s">
        <v>154</v>
      </c>
      <c r="F1432" t="s">
        <v>251</v>
      </c>
      <c r="G1432" s="31">
        <v>2.6664053307698988E-2</v>
      </c>
      <c r="H1432" t="s">
        <v>276</v>
      </c>
      <c r="I1432" t="s">
        <v>255</v>
      </c>
    </row>
    <row r="1433" spans="1:9" hidden="1" x14ac:dyDescent="0.25">
      <c r="A1433" s="1">
        <v>44951</v>
      </c>
      <c r="B1433" t="s">
        <v>292</v>
      </c>
      <c r="C1433" t="s">
        <v>51</v>
      </c>
      <c r="D1433" t="s">
        <v>76</v>
      </c>
      <c r="E1433" t="s">
        <v>157</v>
      </c>
      <c r="F1433" t="s">
        <v>251</v>
      </c>
      <c r="G1433" s="31">
        <v>1.4977858712843312E-2</v>
      </c>
      <c r="H1433" t="s">
        <v>276</v>
      </c>
      <c r="I1433" t="s">
        <v>255</v>
      </c>
    </row>
    <row r="1434" spans="1:9" hidden="1" x14ac:dyDescent="0.25">
      <c r="A1434" s="1">
        <v>44951</v>
      </c>
      <c r="B1434" t="s">
        <v>292</v>
      </c>
      <c r="C1434" t="s">
        <v>51</v>
      </c>
      <c r="D1434" t="s">
        <v>76</v>
      </c>
      <c r="E1434" t="s">
        <v>156</v>
      </c>
      <c r="F1434" t="s">
        <v>251</v>
      </c>
      <c r="G1434" s="31">
        <v>0</v>
      </c>
      <c r="H1434" t="s">
        <v>276</v>
      </c>
      <c r="I1434" t="s">
        <v>255</v>
      </c>
    </row>
    <row r="1435" spans="1:9" hidden="1" x14ac:dyDescent="0.25">
      <c r="A1435" s="1">
        <v>44951</v>
      </c>
      <c r="B1435" t="s">
        <v>292</v>
      </c>
      <c r="C1435" t="s">
        <v>51</v>
      </c>
      <c r="D1435" t="s">
        <v>76</v>
      </c>
      <c r="E1435" t="s">
        <v>159</v>
      </c>
      <c r="F1435" t="s">
        <v>251</v>
      </c>
      <c r="G1435" s="31">
        <v>0</v>
      </c>
      <c r="H1435" t="s">
        <v>276</v>
      </c>
      <c r="I1435" t="s">
        <v>255</v>
      </c>
    </row>
    <row r="1436" spans="1:9" hidden="1" x14ac:dyDescent="0.25">
      <c r="A1436" s="1">
        <v>44951</v>
      </c>
      <c r="B1436" t="s">
        <v>292</v>
      </c>
      <c r="C1436" t="s">
        <v>51</v>
      </c>
      <c r="D1436" t="s">
        <v>76</v>
      </c>
      <c r="E1436" t="s">
        <v>163</v>
      </c>
      <c r="F1436" t="s">
        <v>251</v>
      </c>
      <c r="G1436" s="31">
        <v>0</v>
      </c>
      <c r="H1436" t="s">
        <v>276</v>
      </c>
      <c r="I1436" t="s">
        <v>255</v>
      </c>
    </row>
    <row r="1437" spans="1:9" hidden="1" x14ac:dyDescent="0.25">
      <c r="A1437" s="1">
        <v>44951</v>
      </c>
      <c r="B1437" t="s">
        <v>292</v>
      </c>
      <c r="C1437" t="s">
        <v>51</v>
      </c>
      <c r="D1437" t="s">
        <v>76</v>
      </c>
      <c r="E1437" t="s">
        <v>161</v>
      </c>
      <c r="F1437" t="s">
        <v>251</v>
      </c>
      <c r="G1437" s="31">
        <v>0</v>
      </c>
      <c r="H1437" t="s">
        <v>276</v>
      </c>
      <c r="I1437" t="s">
        <v>255</v>
      </c>
    </row>
    <row r="1438" spans="1:9" hidden="1" x14ac:dyDescent="0.25">
      <c r="A1438" s="1">
        <v>44951</v>
      </c>
      <c r="B1438" t="s">
        <v>292</v>
      </c>
      <c r="C1438" t="s">
        <v>51</v>
      </c>
      <c r="D1438" t="s">
        <v>76</v>
      </c>
      <c r="E1438" t="s">
        <v>158</v>
      </c>
      <c r="F1438" t="s">
        <v>251</v>
      </c>
      <c r="G1438" s="31">
        <v>5.5223314167010581E-2</v>
      </c>
      <c r="H1438" t="s">
        <v>276</v>
      </c>
      <c r="I1438" t="s">
        <v>255</v>
      </c>
    </row>
    <row r="1439" spans="1:9" hidden="1" x14ac:dyDescent="0.25">
      <c r="A1439" s="1">
        <v>44951</v>
      </c>
      <c r="B1439" t="s">
        <v>292</v>
      </c>
      <c r="C1439" t="s">
        <v>51</v>
      </c>
      <c r="D1439" t="s">
        <v>76</v>
      </c>
      <c r="E1439" t="s">
        <v>160</v>
      </c>
      <c r="F1439" t="s">
        <v>251</v>
      </c>
      <c r="G1439" s="31">
        <v>0</v>
      </c>
      <c r="H1439" t="s">
        <v>276</v>
      </c>
      <c r="I1439" t="s">
        <v>255</v>
      </c>
    </row>
    <row r="1440" spans="1:9" hidden="1" x14ac:dyDescent="0.25">
      <c r="A1440" s="1">
        <v>44951</v>
      </c>
      <c r="B1440" t="s">
        <v>292</v>
      </c>
      <c r="C1440" t="s">
        <v>51</v>
      </c>
      <c r="D1440" t="s">
        <v>76</v>
      </c>
      <c r="E1440" t="s">
        <v>166</v>
      </c>
      <c r="F1440" t="s">
        <v>251</v>
      </c>
      <c r="G1440" s="31">
        <v>0</v>
      </c>
      <c r="H1440" t="s">
        <v>276</v>
      </c>
      <c r="I1440" t="s">
        <v>255</v>
      </c>
    </row>
    <row r="1441" spans="1:9" hidden="1" x14ac:dyDescent="0.25">
      <c r="A1441" s="1">
        <v>44951</v>
      </c>
      <c r="B1441" t="s">
        <v>292</v>
      </c>
      <c r="C1441" t="s">
        <v>51</v>
      </c>
      <c r="D1441" t="s">
        <v>76</v>
      </c>
      <c r="E1441" t="s">
        <v>164</v>
      </c>
      <c r="F1441" t="s">
        <v>251</v>
      </c>
      <c r="G1441" s="31">
        <v>0</v>
      </c>
      <c r="H1441" t="s">
        <v>276</v>
      </c>
      <c r="I1441" t="s">
        <v>255</v>
      </c>
    </row>
    <row r="1442" spans="1:9" hidden="1" x14ac:dyDescent="0.25">
      <c r="A1442" s="1">
        <v>44951</v>
      </c>
      <c r="B1442" t="s">
        <v>292</v>
      </c>
      <c r="C1442" t="s">
        <v>51</v>
      </c>
      <c r="D1442" t="s">
        <v>76</v>
      </c>
      <c r="E1442" t="s">
        <v>162</v>
      </c>
      <c r="F1442" t="s">
        <v>251</v>
      </c>
      <c r="G1442" s="31">
        <v>0</v>
      </c>
      <c r="H1442" t="s">
        <v>276</v>
      </c>
      <c r="I1442" t="s">
        <v>255</v>
      </c>
    </row>
    <row r="1443" spans="1:9" hidden="1" x14ac:dyDescent="0.25">
      <c r="A1443" s="1">
        <v>44951</v>
      </c>
      <c r="B1443" t="s">
        <v>292</v>
      </c>
      <c r="C1443" t="s">
        <v>51</v>
      </c>
      <c r="D1443" t="s">
        <v>76</v>
      </c>
      <c r="E1443" t="s">
        <v>165</v>
      </c>
      <c r="F1443" t="s">
        <v>251</v>
      </c>
      <c r="G1443" s="31">
        <v>0</v>
      </c>
      <c r="H1443" t="s">
        <v>276</v>
      </c>
      <c r="I1443" t="s">
        <v>255</v>
      </c>
    </row>
    <row r="1444" spans="1:9" hidden="1" x14ac:dyDescent="0.25">
      <c r="A1444" s="1">
        <v>44951</v>
      </c>
      <c r="B1444" t="s">
        <v>292</v>
      </c>
      <c r="C1444" t="s">
        <v>51</v>
      </c>
      <c r="D1444" t="s">
        <v>76</v>
      </c>
      <c r="E1444" t="s">
        <v>167</v>
      </c>
      <c r="F1444" t="s">
        <v>251</v>
      </c>
      <c r="G1444" s="31">
        <v>0</v>
      </c>
      <c r="H1444" t="s">
        <v>276</v>
      </c>
      <c r="I1444" t="s">
        <v>255</v>
      </c>
    </row>
    <row r="1445" spans="1:9" hidden="1" x14ac:dyDescent="0.25">
      <c r="A1445" s="1">
        <v>44951</v>
      </c>
      <c r="B1445" t="s">
        <v>292</v>
      </c>
      <c r="C1445" t="s">
        <v>51</v>
      </c>
      <c r="D1445" t="s">
        <v>76</v>
      </c>
      <c r="E1445" t="s">
        <v>1</v>
      </c>
      <c r="F1445" t="s">
        <v>251</v>
      </c>
      <c r="G1445" s="31">
        <v>0</v>
      </c>
      <c r="H1445" t="s">
        <v>276</v>
      </c>
      <c r="I1445" t="s">
        <v>255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07F8-B00F-4D93-838F-C701ED80530F}">
  <dimension ref="A1:AP5"/>
  <sheetViews>
    <sheetView topLeftCell="AC1" workbookViewId="0">
      <selection activeCell="A3" sqref="A3:AP5"/>
    </sheetView>
  </sheetViews>
  <sheetFormatPr baseColWidth="10" defaultColWidth="11.42578125" defaultRowHeight="15" x14ac:dyDescent="0.25"/>
  <cols>
    <col min="1" max="2" width="11.42578125" style="22"/>
    <col min="3" max="3" width="13.85546875" style="22" customWidth="1"/>
    <col min="4" max="16384" width="11.42578125" style="22"/>
  </cols>
  <sheetData>
    <row r="1" spans="1:42" s="10" customFormat="1" x14ac:dyDescent="0.25"/>
    <row r="2" spans="1:42" s="10" customFormat="1" x14ac:dyDescent="0.25">
      <c r="A2" s="10" t="s">
        <v>96</v>
      </c>
      <c r="B2" s="10" t="s">
        <v>92</v>
      </c>
      <c r="C2" s="10" t="s">
        <v>94</v>
      </c>
      <c r="D2" s="10" t="s">
        <v>93</v>
      </c>
      <c r="E2" s="10" t="s">
        <v>95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0" t="s">
        <v>10</v>
      </c>
      <c r="O2" s="10" t="s">
        <v>11</v>
      </c>
      <c r="P2" s="10" t="s">
        <v>12</v>
      </c>
      <c r="Q2" s="10" t="s">
        <v>13</v>
      </c>
      <c r="R2" s="10" t="s">
        <v>14</v>
      </c>
      <c r="S2" s="10" t="s">
        <v>15</v>
      </c>
      <c r="T2" s="10" t="s">
        <v>16</v>
      </c>
      <c r="U2" s="10" t="s">
        <v>17</v>
      </c>
      <c r="V2" s="10" t="s">
        <v>31</v>
      </c>
      <c r="W2" s="10" t="s">
        <v>32</v>
      </c>
      <c r="X2" s="10" t="s">
        <v>33</v>
      </c>
      <c r="Y2" s="10" t="s">
        <v>34</v>
      </c>
      <c r="Z2" s="10" t="s">
        <v>36</v>
      </c>
      <c r="AA2" s="10" t="s">
        <v>35</v>
      </c>
      <c r="AB2" s="10" t="s">
        <v>18</v>
      </c>
      <c r="AC2" s="10" t="s">
        <v>19</v>
      </c>
      <c r="AD2" s="10" t="s">
        <v>21</v>
      </c>
      <c r="AE2" s="10" t="s">
        <v>20</v>
      </c>
      <c r="AF2" s="10" t="s">
        <v>37</v>
      </c>
      <c r="AG2" s="10" t="s">
        <v>25</v>
      </c>
      <c r="AH2" s="10" t="s">
        <v>38</v>
      </c>
      <c r="AI2" s="10" t="s">
        <v>22</v>
      </c>
      <c r="AJ2" s="10" t="s">
        <v>23</v>
      </c>
      <c r="AK2" s="10" t="s">
        <v>28</v>
      </c>
      <c r="AL2" s="10" t="s">
        <v>26</v>
      </c>
      <c r="AM2" s="10" t="s">
        <v>24</v>
      </c>
      <c r="AN2" s="10" t="s">
        <v>27</v>
      </c>
      <c r="AO2" s="10" t="s">
        <v>29</v>
      </c>
      <c r="AP2" s="10" t="s">
        <v>30</v>
      </c>
    </row>
    <row r="3" spans="1:42" x14ac:dyDescent="0.25">
      <c r="A3" s="22" t="s">
        <v>100</v>
      </c>
      <c r="B3" s="22" t="s">
        <v>97</v>
      </c>
      <c r="C3" s="22" t="s">
        <v>98</v>
      </c>
      <c r="D3" s="22" t="s">
        <v>99</v>
      </c>
      <c r="E3" s="23">
        <v>45473</v>
      </c>
      <c r="F3" s="22">
        <v>0.40100000000000002</v>
      </c>
      <c r="G3" s="22">
        <v>0.40100000000000002</v>
      </c>
      <c r="H3" s="22">
        <v>0.40100000000000002</v>
      </c>
      <c r="I3" s="22">
        <v>0.40100000000000002</v>
      </c>
      <c r="J3" s="22">
        <v>0.2</v>
      </c>
      <c r="K3" s="22">
        <v>0.40100000000000002</v>
      </c>
      <c r="L3" s="22">
        <v>0.2</v>
      </c>
      <c r="M3" s="22">
        <v>0.40100000000000002</v>
      </c>
      <c r="N3" s="22">
        <v>0.2</v>
      </c>
      <c r="O3" s="22">
        <v>0.2</v>
      </c>
      <c r="P3" s="22">
        <v>0.19800000000000001</v>
      </c>
      <c r="Q3" s="22">
        <v>0.60099999999999998</v>
      </c>
      <c r="R3" s="22">
        <v>0.2</v>
      </c>
      <c r="S3" s="22">
        <v>0.2</v>
      </c>
      <c r="T3" s="22">
        <v>0.2</v>
      </c>
      <c r="U3" s="22">
        <v>0.40100000000000002</v>
      </c>
      <c r="V3" s="22">
        <v>0.2</v>
      </c>
      <c r="W3" s="22">
        <v>0.40100000000000002</v>
      </c>
      <c r="X3" s="22">
        <v>0.2</v>
      </c>
      <c r="Y3" s="22">
        <v>0.2</v>
      </c>
      <c r="Z3" s="22">
        <v>0.2</v>
      </c>
      <c r="AA3" s="22">
        <v>0.2</v>
      </c>
      <c r="AB3" s="22">
        <v>0.40100000000000002</v>
      </c>
      <c r="AC3" s="22">
        <v>0.20100000000000001</v>
      </c>
      <c r="AD3" s="22">
        <v>0.20100000000000001</v>
      </c>
      <c r="AE3" s="22">
        <v>0.2</v>
      </c>
      <c r="AF3" s="22">
        <v>0.20100000000000001</v>
      </c>
      <c r="AG3" s="22">
        <v>0.20100000000000001</v>
      </c>
      <c r="AH3" s="22">
        <v>0.2</v>
      </c>
      <c r="AI3" s="22">
        <v>0.40100000000000002</v>
      </c>
      <c r="AJ3" s="22">
        <v>0.2</v>
      </c>
      <c r="AK3" s="22">
        <v>0.2</v>
      </c>
      <c r="AL3" s="22">
        <v>0.2</v>
      </c>
      <c r="AM3" s="22">
        <v>0.2</v>
      </c>
      <c r="AN3" s="22">
        <v>0.40100000000000002</v>
      </c>
      <c r="AO3" s="22">
        <v>0.2</v>
      </c>
      <c r="AP3" s="22">
        <v>0.2</v>
      </c>
    </row>
    <row r="4" spans="1:42" x14ac:dyDescent="0.25">
      <c r="A4" s="22" t="s">
        <v>121</v>
      </c>
      <c r="B4" s="22" t="s">
        <v>97</v>
      </c>
      <c r="C4" s="22" t="s">
        <v>98</v>
      </c>
      <c r="D4" s="22" t="s">
        <v>99</v>
      </c>
      <c r="E4" s="23">
        <v>45473</v>
      </c>
      <c r="F4" s="22">
        <v>0.40100000000000002</v>
      </c>
      <c r="G4" s="22">
        <v>0.40100000000000002</v>
      </c>
      <c r="H4" s="22">
        <v>0.40100000000000002</v>
      </c>
      <c r="I4" s="22">
        <v>0.40100000000000002</v>
      </c>
      <c r="J4" s="22">
        <v>0.2</v>
      </c>
      <c r="K4" s="22">
        <v>0.40100000000000002</v>
      </c>
      <c r="L4" s="22">
        <v>0.2</v>
      </c>
      <c r="M4" s="22">
        <v>0.40100000000000002</v>
      </c>
      <c r="N4" s="22">
        <v>0.2</v>
      </c>
      <c r="O4" s="22">
        <v>0.2</v>
      </c>
      <c r="P4" s="22">
        <v>0.19800000000000001</v>
      </c>
      <c r="Q4" s="22">
        <v>0.60099999999999998</v>
      </c>
      <c r="R4" s="22">
        <v>0.2</v>
      </c>
      <c r="S4" s="22">
        <v>0.2</v>
      </c>
      <c r="T4" s="22">
        <v>0.2</v>
      </c>
      <c r="U4" s="22">
        <v>0.40100000000000002</v>
      </c>
      <c r="V4" s="22">
        <v>0.2</v>
      </c>
      <c r="W4" s="22">
        <v>0.40100000000000002</v>
      </c>
      <c r="X4" s="22">
        <v>0.2</v>
      </c>
      <c r="Y4" s="22">
        <v>0.2</v>
      </c>
      <c r="Z4" s="22">
        <v>0.2</v>
      </c>
      <c r="AA4" s="22">
        <v>0.2</v>
      </c>
      <c r="AB4" s="22">
        <v>0.40100000000000002</v>
      </c>
      <c r="AC4" s="22">
        <v>0.20100000000000001</v>
      </c>
      <c r="AD4" s="22">
        <v>0.20100000000000001</v>
      </c>
      <c r="AE4" s="22">
        <v>0.2</v>
      </c>
      <c r="AF4" s="22">
        <v>0.20100000000000001</v>
      </c>
      <c r="AG4" s="22">
        <v>0.20100000000000001</v>
      </c>
      <c r="AH4" s="22">
        <v>0.2</v>
      </c>
      <c r="AI4" s="22">
        <v>0.40100000000000002</v>
      </c>
      <c r="AJ4" s="22">
        <v>0.2</v>
      </c>
      <c r="AK4" s="22">
        <v>0.2</v>
      </c>
      <c r="AL4" s="22">
        <v>0.2</v>
      </c>
      <c r="AM4" s="22">
        <v>0.2</v>
      </c>
      <c r="AN4" s="22">
        <v>0.40100000000000002</v>
      </c>
      <c r="AO4" s="22">
        <v>0.2</v>
      </c>
      <c r="AP4" s="22">
        <v>0.2</v>
      </c>
    </row>
    <row r="5" spans="1:42" x14ac:dyDescent="0.25">
      <c r="A5" s="22" t="s">
        <v>263</v>
      </c>
      <c r="B5" s="22" t="s">
        <v>97</v>
      </c>
      <c r="C5" s="22" t="s">
        <v>98</v>
      </c>
      <c r="D5" s="22" t="s">
        <v>99</v>
      </c>
      <c r="E5" s="23">
        <v>45473</v>
      </c>
      <c r="F5" s="22">
        <v>0.40100000000000002</v>
      </c>
      <c r="G5" s="22">
        <v>0.40100000000000002</v>
      </c>
      <c r="H5" s="22">
        <v>0.40100000000000002</v>
      </c>
      <c r="I5" s="22">
        <v>0.40100000000000002</v>
      </c>
      <c r="J5" s="22">
        <v>0.2</v>
      </c>
      <c r="K5" s="22">
        <v>0.40100000000000002</v>
      </c>
      <c r="L5" s="22">
        <v>0.2</v>
      </c>
      <c r="M5" s="22">
        <v>0.40100000000000002</v>
      </c>
      <c r="N5" s="22">
        <v>0.2</v>
      </c>
      <c r="O5" s="22">
        <v>0.2</v>
      </c>
      <c r="P5" s="22">
        <v>0.19800000000000001</v>
      </c>
      <c r="Q5" s="22">
        <v>0.60099999999999998</v>
      </c>
      <c r="R5" s="22">
        <v>0.2</v>
      </c>
      <c r="S5" s="22">
        <v>0.2</v>
      </c>
      <c r="T5" s="22">
        <v>0.2</v>
      </c>
      <c r="U5" s="22">
        <v>0.40100000000000002</v>
      </c>
      <c r="V5" s="22">
        <v>0.2</v>
      </c>
      <c r="W5" s="22">
        <v>0.40100000000000002</v>
      </c>
      <c r="X5" s="22">
        <v>0.2</v>
      </c>
      <c r="Y5" s="22">
        <v>0.2</v>
      </c>
      <c r="Z5" s="22">
        <v>0.2</v>
      </c>
      <c r="AA5" s="22">
        <v>0.2</v>
      </c>
      <c r="AB5" s="22">
        <v>0.40100000000000002</v>
      </c>
      <c r="AC5" s="22">
        <v>0.20100000000000001</v>
      </c>
      <c r="AD5" s="22">
        <v>0.20100000000000001</v>
      </c>
      <c r="AE5" s="22">
        <v>0.2</v>
      </c>
      <c r="AF5" s="22">
        <v>0.20100000000000001</v>
      </c>
      <c r="AG5" s="22">
        <v>0.20100000000000001</v>
      </c>
      <c r="AH5" s="22">
        <v>0.2</v>
      </c>
      <c r="AI5" s="22">
        <v>0.40100000000000002</v>
      </c>
      <c r="AJ5" s="22">
        <v>0.2</v>
      </c>
      <c r="AK5" s="22">
        <v>0.2</v>
      </c>
      <c r="AL5" s="22">
        <v>0.2</v>
      </c>
      <c r="AM5" s="22">
        <v>0.2</v>
      </c>
      <c r="AN5" s="22">
        <v>0.40100000000000002</v>
      </c>
      <c r="AO5" s="22">
        <v>0.2</v>
      </c>
      <c r="AP5" s="22">
        <v>0.2</v>
      </c>
    </row>
  </sheetData>
  <sheetProtection algorithmName="SHA-512" hashValue="EKYtY4cBFiJHDaiCwzmvRJMiAPq+7CQskQawzx0GvbsTSbK5rLcjo5/Y92SBIoHgaLngm3EgJ16ID7XDH5bEYA==" saltValue="wkGR2oq96f0YhPWNNXeUOw==" spinCount="100000" sheet="1" objects="1" scenarios="1"/>
  <phoneticPr fontId="1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F63C3-3F8D-413F-ADAF-3ED9C11CBD3A}">
  <dimension ref="A1:E6"/>
  <sheetViews>
    <sheetView workbookViewId="0">
      <selection sqref="A1:E2"/>
    </sheetView>
  </sheetViews>
  <sheetFormatPr baseColWidth="10" defaultColWidth="11.42578125" defaultRowHeight="15" x14ac:dyDescent="0.25"/>
  <cols>
    <col min="1" max="1" width="15.85546875" style="22" customWidth="1"/>
    <col min="2" max="3" width="11.42578125" style="22"/>
    <col min="4" max="4" width="17" style="22" customWidth="1"/>
    <col min="5" max="5" width="12.28515625" style="22" customWidth="1"/>
    <col min="6" max="16384" width="11.42578125" style="22"/>
  </cols>
  <sheetData>
    <row r="1" spans="1:5" s="10" customFormat="1" x14ac:dyDescent="0.25"/>
    <row r="2" spans="1:5" s="10" customFormat="1" x14ac:dyDescent="0.25">
      <c r="A2" s="10" t="s">
        <v>101</v>
      </c>
      <c r="B2" s="10" t="s">
        <v>104</v>
      </c>
      <c r="C2" s="10" t="s">
        <v>103</v>
      </c>
      <c r="D2" s="10" t="s">
        <v>102</v>
      </c>
      <c r="E2" s="10" t="s">
        <v>107</v>
      </c>
    </row>
    <row r="3" spans="1:5" x14ac:dyDescent="0.25">
      <c r="A3" s="22" t="s">
        <v>105</v>
      </c>
      <c r="B3" s="22">
        <v>0.99970000000000003</v>
      </c>
      <c r="C3" s="24">
        <v>0.99</v>
      </c>
      <c r="D3" s="22">
        <v>200</v>
      </c>
      <c r="E3" s="22">
        <v>4.9485150000000004</v>
      </c>
    </row>
    <row r="4" spans="1:5" x14ac:dyDescent="0.25">
      <c r="A4" s="22" t="s">
        <v>106</v>
      </c>
      <c r="B4" s="22">
        <v>1.0018</v>
      </c>
      <c r="C4" s="24">
        <v>0.99</v>
      </c>
      <c r="D4" s="22">
        <v>200</v>
      </c>
      <c r="E4" s="22">
        <v>4.9589100000000004</v>
      </c>
    </row>
    <row r="5" spans="1:5" x14ac:dyDescent="0.25">
      <c r="A5" s="22" t="s">
        <v>253</v>
      </c>
      <c r="B5" s="22">
        <v>1.0024</v>
      </c>
      <c r="C5" s="24">
        <v>0.997</v>
      </c>
      <c r="D5" s="22">
        <v>200</v>
      </c>
      <c r="E5" s="22">
        <v>5</v>
      </c>
    </row>
    <row r="6" spans="1:5" x14ac:dyDescent="0.25">
      <c r="C6" s="24"/>
    </row>
  </sheetData>
  <sheetProtection algorithmName="SHA-512" hashValue="V43ZSNFTwcOmdbl6DvLVOVsnSL62GlGf86vYWJR6eZ1wNyLxFhDnE3mhMsMSdNuQMvXZplTf9JZmzz6Mo+Iplw==" saltValue="iXwbgi0V2JkJmNuZKt43Aw==" spinCount="100000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66DA-627C-4D5F-B9DC-BD28CEB2D854}">
  <dimension ref="A1:H53"/>
  <sheetViews>
    <sheetView workbookViewId="0">
      <selection sqref="A1:H553"/>
    </sheetView>
  </sheetViews>
  <sheetFormatPr baseColWidth="10" defaultRowHeight="15" x14ac:dyDescent="0.25"/>
  <cols>
    <col min="1" max="1" width="8.7109375" bestFit="1" customWidth="1"/>
    <col min="2" max="2" width="10.42578125" bestFit="1" customWidth="1"/>
    <col min="3" max="3" width="13" bestFit="1" customWidth="1"/>
    <col min="4" max="4" width="23.42578125" bestFit="1" customWidth="1"/>
    <col min="5" max="5" width="28.85546875" bestFit="1" customWidth="1"/>
    <col min="6" max="6" width="5.28515625" style="25" bestFit="1" customWidth="1"/>
    <col min="7" max="7" width="6.140625" style="25" bestFit="1" customWidth="1"/>
    <col min="8" max="8" width="8.85546875" style="25" bestFit="1" customWidth="1"/>
  </cols>
  <sheetData>
    <row r="1" spans="1:8" x14ac:dyDescent="0.25">
      <c r="A1" t="s">
        <v>209</v>
      </c>
      <c r="B1" t="s">
        <v>41</v>
      </c>
      <c r="C1" t="s">
        <v>42</v>
      </c>
      <c r="D1" t="s">
        <v>63</v>
      </c>
      <c r="E1" t="s">
        <v>110</v>
      </c>
      <c r="F1" s="25" t="s">
        <v>64</v>
      </c>
      <c r="G1" s="25" t="s">
        <v>65</v>
      </c>
      <c r="H1" s="25" t="s">
        <v>208</v>
      </c>
    </row>
    <row r="2" spans="1:8" x14ac:dyDescent="0.25">
      <c r="A2">
        <v>1</v>
      </c>
      <c r="B2" s="1">
        <v>44946</v>
      </c>
      <c r="C2" t="s">
        <v>262</v>
      </c>
      <c r="D2" t="s">
        <v>73</v>
      </c>
      <c r="E2" t="s">
        <v>283</v>
      </c>
      <c r="F2" s="25">
        <v>0.05</v>
      </c>
      <c r="G2" s="25">
        <v>0.1</v>
      </c>
      <c r="H2" s="25">
        <v>0.19308017072805347</v>
      </c>
    </row>
    <row r="3" spans="1:8" x14ac:dyDescent="0.25">
      <c r="A3">
        <v>2</v>
      </c>
      <c r="B3" s="1">
        <v>44946</v>
      </c>
      <c r="C3" t="s">
        <v>277</v>
      </c>
      <c r="D3" t="s">
        <v>78</v>
      </c>
      <c r="E3" t="s">
        <v>128</v>
      </c>
      <c r="F3" s="25">
        <v>0.05</v>
      </c>
      <c r="G3" s="25">
        <v>0.1</v>
      </c>
      <c r="H3" s="25">
        <v>3.6144224379686968E-3</v>
      </c>
    </row>
    <row r="4" spans="1:8" x14ac:dyDescent="0.25">
      <c r="A4">
        <v>3</v>
      </c>
      <c r="B4" s="1">
        <v>44946</v>
      </c>
      <c r="C4" t="s">
        <v>277</v>
      </c>
      <c r="D4" t="s">
        <v>78</v>
      </c>
      <c r="E4" t="s">
        <v>283</v>
      </c>
      <c r="F4" s="25">
        <v>0.05</v>
      </c>
      <c r="G4" s="25">
        <v>0.1</v>
      </c>
      <c r="H4" s="25">
        <v>3.6144224379686968E-3</v>
      </c>
    </row>
    <row r="5" spans="1:8" x14ac:dyDescent="0.25">
      <c r="A5">
        <v>4</v>
      </c>
      <c r="B5" s="1">
        <v>44946</v>
      </c>
      <c r="C5" t="s">
        <v>258</v>
      </c>
      <c r="D5" t="s">
        <v>72</v>
      </c>
      <c r="E5" t="s">
        <v>124</v>
      </c>
      <c r="F5" s="25">
        <v>0.05</v>
      </c>
      <c r="G5" s="25">
        <v>0.1</v>
      </c>
      <c r="H5" s="25">
        <v>1.679191214982019</v>
      </c>
    </row>
    <row r="6" spans="1:8" x14ac:dyDescent="0.25">
      <c r="A6">
        <v>5</v>
      </c>
      <c r="B6" s="1">
        <v>44946</v>
      </c>
      <c r="C6" t="s">
        <v>262</v>
      </c>
      <c r="D6" t="s">
        <v>73</v>
      </c>
      <c r="E6" t="s">
        <v>129</v>
      </c>
      <c r="F6" s="25">
        <v>0.05</v>
      </c>
      <c r="G6" s="25">
        <v>0.1</v>
      </c>
      <c r="H6" s="25">
        <v>0.83491127370411744</v>
      </c>
    </row>
    <row r="7" spans="1:8" x14ac:dyDescent="0.25">
      <c r="A7">
        <v>6</v>
      </c>
      <c r="B7" s="1">
        <v>44946</v>
      </c>
      <c r="C7" t="s">
        <v>262</v>
      </c>
      <c r="D7" t="s">
        <v>73</v>
      </c>
      <c r="E7" t="s">
        <v>128</v>
      </c>
      <c r="F7" s="25">
        <v>0.05</v>
      </c>
      <c r="G7" s="25">
        <v>0.1</v>
      </c>
      <c r="H7" s="25">
        <v>3.2966962056202323E-2</v>
      </c>
    </row>
    <row r="8" spans="1:8" x14ac:dyDescent="0.25">
      <c r="A8">
        <v>7</v>
      </c>
      <c r="B8" s="1">
        <v>44946</v>
      </c>
      <c r="C8" t="s">
        <v>277</v>
      </c>
      <c r="D8" t="s">
        <v>78</v>
      </c>
      <c r="E8" t="s">
        <v>127</v>
      </c>
      <c r="F8" s="25">
        <v>0.05</v>
      </c>
      <c r="G8" s="25">
        <v>0.1</v>
      </c>
      <c r="H8" s="25">
        <v>7.7469470679104438E-2</v>
      </c>
    </row>
    <row r="9" spans="1:8" x14ac:dyDescent="0.25">
      <c r="A9">
        <v>8</v>
      </c>
      <c r="B9" s="1">
        <v>44946</v>
      </c>
      <c r="C9" t="s">
        <v>277</v>
      </c>
      <c r="D9" t="s">
        <v>78</v>
      </c>
      <c r="E9" t="s">
        <v>283</v>
      </c>
      <c r="F9" s="25">
        <v>0.05</v>
      </c>
      <c r="G9" s="25">
        <v>0.1</v>
      </c>
      <c r="H9" s="25">
        <v>3.6144224379686968E-3</v>
      </c>
    </row>
    <row r="10" spans="1:8" x14ac:dyDescent="0.25">
      <c r="A10">
        <v>9</v>
      </c>
      <c r="B10" s="1">
        <v>44946</v>
      </c>
      <c r="C10" t="s">
        <v>277</v>
      </c>
      <c r="D10" t="s">
        <v>78</v>
      </c>
      <c r="E10" t="s">
        <v>127</v>
      </c>
      <c r="F10" s="25">
        <v>0.05</v>
      </c>
      <c r="G10" s="25">
        <v>0.1</v>
      </c>
      <c r="H10" s="25">
        <v>7.7469470679104438E-2</v>
      </c>
    </row>
    <row r="11" spans="1:8" x14ac:dyDescent="0.25">
      <c r="A11">
        <v>10</v>
      </c>
      <c r="B11" s="1">
        <v>44946</v>
      </c>
      <c r="C11" t="s">
        <v>277</v>
      </c>
      <c r="D11" t="s">
        <v>78</v>
      </c>
      <c r="E11" t="s">
        <v>282</v>
      </c>
      <c r="F11" s="25">
        <v>0.05</v>
      </c>
      <c r="G11" s="25">
        <v>0.1</v>
      </c>
      <c r="H11" s="25">
        <v>8.077563763785986E-2</v>
      </c>
    </row>
    <row r="12" spans="1:8" x14ac:dyDescent="0.25">
      <c r="A12">
        <v>11</v>
      </c>
      <c r="B12" s="1">
        <v>44946</v>
      </c>
      <c r="C12" t="s">
        <v>277</v>
      </c>
      <c r="D12" t="s">
        <v>78</v>
      </c>
      <c r="E12" t="s">
        <v>282</v>
      </c>
      <c r="F12" s="25">
        <v>0.05</v>
      </c>
      <c r="G12" s="25">
        <v>0.1</v>
      </c>
      <c r="H12" s="25">
        <v>8.077563763785986E-2</v>
      </c>
    </row>
    <row r="13" spans="1:8" x14ac:dyDescent="0.25">
      <c r="A13">
        <v>12</v>
      </c>
      <c r="B13" s="1">
        <v>44946</v>
      </c>
      <c r="C13" t="s">
        <v>277</v>
      </c>
      <c r="D13" t="s">
        <v>78</v>
      </c>
      <c r="E13" t="s">
        <v>124</v>
      </c>
      <c r="F13" s="25">
        <v>0.05</v>
      </c>
      <c r="G13" s="25">
        <v>0.1</v>
      </c>
      <c r="H13" s="25">
        <v>1.816418105404706E-2</v>
      </c>
    </row>
    <row r="14" spans="1:8" x14ac:dyDescent="0.25">
      <c r="A14">
        <v>13</v>
      </c>
      <c r="B14" s="1">
        <v>44946</v>
      </c>
      <c r="C14" t="s">
        <v>277</v>
      </c>
      <c r="D14" t="s">
        <v>78</v>
      </c>
      <c r="E14" t="s">
        <v>128</v>
      </c>
      <c r="F14" s="25">
        <v>0.05</v>
      </c>
      <c r="G14" s="25">
        <v>0.1</v>
      </c>
      <c r="H14" s="25">
        <v>3.6144224379686968E-3</v>
      </c>
    </row>
    <row r="15" spans="1:8" x14ac:dyDescent="0.25">
      <c r="A15">
        <v>14</v>
      </c>
      <c r="B15" s="1">
        <v>44946</v>
      </c>
      <c r="C15" t="s">
        <v>277</v>
      </c>
      <c r="D15" t="s">
        <v>78</v>
      </c>
      <c r="E15" t="s">
        <v>131</v>
      </c>
      <c r="F15" s="25">
        <v>0.05</v>
      </c>
      <c r="G15" s="25">
        <v>0.1</v>
      </c>
      <c r="H15" s="25">
        <v>2.8648699448296542E-2</v>
      </c>
    </row>
    <row r="16" spans="1:8" x14ac:dyDescent="0.25">
      <c r="A16">
        <v>15</v>
      </c>
      <c r="B16" s="1">
        <v>44946</v>
      </c>
      <c r="C16" t="s">
        <v>272</v>
      </c>
      <c r="D16" t="s">
        <v>75</v>
      </c>
      <c r="E16" t="s">
        <v>131</v>
      </c>
      <c r="F16" s="25">
        <v>0.05</v>
      </c>
      <c r="G16" s="25">
        <v>0.1</v>
      </c>
      <c r="H16" s="25">
        <v>5.3157813037246787E-2</v>
      </c>
    </row>
    <row r="17" spans="1:8" x14ac:dyDescent="0.25">
      <c r="A17">
        <v>16</v>
      </c>
      <c r="B17" s="1">
        <v>44946</v>
      </c>
      <c r="C17" t="s">
        <v>266</v>
      </c>
      <c r="D17" t="s">
        <v>67</v>
      </c>
      <c r="E17" t="s">
        <v>131</v>
      </c>
      <c r="F17" s="25">
        <v>0.05</v>
      </c>
      <c r="G17" s="25">
        <v>0.1</v>
      </c>
      <c r="H17" s="25">
        <v>2.5334189822717849E-2</v>
      </c>
    </row>
    <row r="18" spans="1:8" x14ac:dyDescent="0.25">
      <c r="A18">
        <v>17</v>
      </c>
      <c r="B18" s="1">
        <v>44946</v>
      </c>
      <c r="C18" t="s">
        <v>258</v>
      </c>
      <c r="D18" t="s">
        <v>72</v>
      </c>
      <c r="E18" t="s">
        <v>131</v>
      </c>
      <c r="F18" s="25">
        <v>0.05</v>
      </c>
      <c r="G18" s="25">
        <v>0.1</v>
      </c>
      <c r="H18" s="25">
        <v>1.684136098209212</v>
      </c>
    </row>
    <row r="19" spans="1:8" x14ac:dyDescent="0.25">
      <c r="A19">
        <v>18</v>
      </c>
      <c r="B19" s="1">
        <v>44946</v>
      </c>
      <c r="C19" t="s">
        <v>262</v>
      </c>
      <c r="D19" t="s">
        <v>73</v>
      </c>
      <c r="E19" t="s">
        <v>131</v>
      </c>
      <c r="F19" s="25">
        <v>0.05</v>
      </c>
      <c r="G19" s="25">
        <v>0.1</v>
      </c>
      <c r="H19" s="25">
        <v>4.657404141382146E-2</v>
      </c>
    </row>
    <row r="20" spans="1:8" x14ac:dyDescent="0.25">
      <c r="A20">
        <v>19</v>
      </c>
      <c r="B20" s="1">
        <v>44946</v>
      </c>
      <c r="C20" t="s">
        <v>277</v>
      </c>
      <c r="D20" t="s">
        <v>78</v>
      </c>
      <c r="E20" t="s">
        <v>131</v>
      </c>
      <c r="F20" s="25">
        <v>0.05</v>
      </c>
      <c r="G20" s="25">
        <v>0.1</v>
      </c>
      <c r="H20" s="25">
        <v>2.8648699448296542E-2</v>
      </c>
    </row>
    <row r="21" spans="1:8" x14ac:dyDescent="0.25">
      <c r="A21">
        <v>20</v>
      </c>
      <c r="B21" s="1">
        <v>44946</v>
      </c>
      <c r="C21" t="s">
        <v>265</v>
      </c>
      <c r="D21" t="s">
        <v>85</v>
      </c>
      <c r="E21" t="s">
        <v>131</v>
      </c>
      <c r="F21" s="25">
        <v>0.05</v>
      </c>
      <c r="G21" s="25">
        <v>0.1</v>
      </c>
      <c r="H21" s="25">
        <v>4.8226359556447586E-2</v>
      </c>
    </row>
    <row r="22" spans="1:8" x14ac:dyDescent="0.25">
      <c r="A22">
        <v>21</v>
      </c>
      <c r="B22" s="1">
        <v>44946</v>
      </c>
      <c r="C22" t="s">
        <v>258</v>
      </c>
      <c r="D22" t="s">
        <v>72</v>
      </c>
      <c r="E22" t="s">
        <v>127</v>
      </c>
      <c r="F22" s="25">
        <v>0.05</v>
      </c>
      <c r="G22" s="25">
        <v>0.1</v>
      </c>
      <c r="H22" s="25">
        <v>1.6994683946982942</v>
      </c>
    </row>
    <row r="23" spans="1:8" x14ac:dyDescent="0.25">
      <c r="A23">
        <v>22</v>
      </c>
      <c r="B23" s="1">
        <v>44946</v>
      </c>
      <c r="C23" t="s">
        <v>258</v>
      </c>
      <c r="D23" t="s">
        <v>72</v>
      </c>
      <c r="E23" t="s">
        <v>284</v>
      </c>
      <c r="F23" s="25">
        <v>0.05</v>
      </c>
      <c r="G23" s="25">
        <v>0.1</v>
      </c>
      <c r="H23" s="25">
        <v>1.7147747488987299</v>
      </c>
    </row>
    <row r="24" spans="1:8" x14ac:dyDescent="0.25">
      <c r="A24">
        <v>23</v>
      </c>
      <c r="B24" s="1">
        <v>44946</v>
      </c>
      <c r="C24" t="s">
        <v>258</v>
      </c>
      <c r="D24" t="s">
        <v>72</v>
      </c>
      <c r="E24" t="s">
        <v>282</v>
      </c>
      <c r="F24" s="25">
        <v>0.05</v>
      </c>
      <c r="G24" s="25">
        <v>0.1</v>
      </c>
      <c r="H24" s="25">
        <v>1.6975038702960534</v>
      </c>
    </row>
    <row r="25" spans="1:8" x14ac:dyDescent="0.25">
      <c r="A25">
        <v>24</v>
      </c>
      <c r="B25" s="1">
        <v>44946</v>
      </c>
      <c r="C25" t="s">
        <v>258</v>
      </c>
      <c r="D25" t="s">
        <v>72</v>
      </c>
      <c r="E25" t="s">
        <v>129</v>
      </c>
      <c r="F25" s="25">
        <v>0.05</v>
      </c>
      <c r="G25" s="25">
        <v>0.1</v>
      </c>
      <c r="H25" s="25">
        <v>1.6815837698510203</v>
      </c>
    </row>
    <row r="26" spans="1:8" x14ac:dyDescent="0.25">
      <c r="A26">
        <v>25</v>
      </c>
      <c r="B26" s="1">
        <v>44946</v>
      </c>
      <c r="C26" t="s">
        <v>258</v>
      </c>
      <c r="D26" t="s">
        <v>72</v>
      </c>
      <c r="E26" t="s">
        <v>128</v>
      </c>
      <c r="F26" s="25">
        <v>0.05</v>
      </c>
      <c r="G26" s="25">
        <v>0.1</v>
      </c>
      <c r="H26" s="25">
        <v>1.6633964566274817</v>
      </c>
    </row>
    <row r="27" spans="1:8" x14ac:dyDescent="0.25">
      <c r="A27">
        <v>26</v>
      </c>
      <c r="B27" s="1">
        <v>44946</v>
      </c>
      <c r="C27" t="s">
        <v>258</v>
      </c>
      <c r="D27" t="s">
        <v>72</v>
      </c>
      <c r="E27" t="s">
        <v>283</v>
      </c>
      <c r="F27" s="25">
        <v>0.05</v>
      </c>
      <c r="G27" s="25">
        <v>0.1</v>
      </c>
      <c r="H27" s="25">
        <v>1.6641352913534018</v>
      </c>
    </row>
    <row r="28" spans="1:8" x14ac:dyDescent="0.25">
      <c r="A28">
        <v>27</v>
      </c>
      <c r="B28" s="1">
        <v>44946</v>
      </c>
      <c r="C28" t="s">
        <v>266</v>
      </c>
      <c r="D28" t="s">
        <v>67</v>
      </c>
      <c r="E28" t="s">
        <v>284</v>
      </c>
      <c r="F28" s="25">
        <v>0.05</v>
      </c>
      <c r="G28" s="25">
        <v>0.1</v>
      </c>
      <c r="H28" s="25">
        <v>0.12579028745960363</v>
      </c>
    </row>
    <row r="29" spans="1:8" x14ac:dyDescent="0.25">
      <c r="A29">
        <v>28</v>
      </c>
      <c r="B29" s="1">
        <v>44946</v>
      </c>
      <c r="C29" t="s">
        <v>266</v>
      </c>
      <c r="D29" t="s">
        <v>67</v>
      </c>
      <c r="E29" t="s">
        <v>282</v>
      </c>
      <c r="F29" s="25">
        <v>0.05</v>
      </c>
      <c r="G29" s="25">
        <v>0.1</v>
      </c>
      <c r="H29" s="25">
        <v>1.8620755573012081E-2</v>
      </c>
    </row>
    <row r="30" spans="1:8" x14ac:dyDescent="0.25">
      <c r="A30">
        <v>29</v>
      </c>
      <c r="B30" s="1">
        <v>44946</v>
      </c>
      <c r="C30" t="s">
        <v>266</v>
      </c>
      <c r="D30" t="s">
        <v>67</v>
      </c>
      <c r="E30" t="s">
        <v>124</v>
      </c>
      <c r="F30" s="25">
        <v>0.05</v>
      </c>
      <c r="G30" s="25">
        <v>0.1</v>
      </c>
      <c r="H30" s="25">
        <v>7.0205420976294466E-2</v>
      </c>
    </row>
    <row r="31" spans="1:8" x14ac:dyDescent="0.25">
      <c r="A31">
        <v>30</v>
      </c>
      <c r="B31" s="1">
        <v>44946</v>
      </c>
      <c r="C31" t="s">
        <v>266</v>
      </c>
      <c r="D31" t="s">
        <v>67</v>
      </c>
      <c r="E31" t="s">
        <v>128</v>
      </c>
      <c r="F31" s="25">
        <v>0.05</v>
      </c>
      <c r="G31" s="25">
        <v>0.1</v>
      </c>
      <c r="H31" s="25">
        <v>1.2284451381751365E-2</v>
      </c>
    </row>
    <row r="32" spans="1:8" x14ac:dyDescent="0.25">
      <c r="A32">
        <v>31</v>
      </c>
      <c r="B32" s="1">
        <v>44946</v>
      </c>
      <c r="C32" t="s">
        <v>266</v>
      </c>
      <c r="D32" t="s">
        <v>67</v>
      </c>
      <c r="E32" t="s">
        <v>283</v>
      </c>
      <c r="F32" s="25">
        <v>0.05</v>
      </c>
      <c r="G32" s="25">
        <v>0.1</v>
      </c>
      <c r="H32" s="25">
        <v>2.8873537828291818E-2</v>
      </c>
    </row>
    <row r="33" spans="1:8" x14ac:dyDescent="0.25">
      <c r="A33">
        <v>32</v>
      </c>
      <c r="B33" s="1">
        <v>44946</v>
      </c>
      <c r="C33" t="s">
        <v>266</v>
      </c>
      <c r="D33" t="s">
        <v>67</v>
      </c>
      <c r="E33" t="s">
        <v>127</v>
      </c>
      <c r="F33" s="25">
        <v>0.05</v>
      </c>
      <c r="G33" s="25">
        <v>0.1</v>
      </c>
      <c r="H33" s="25">
        <v>1.8505945820786344E-2</v>
      </c>
    </row>
    <row r="34" spans="1:8" x14ac:dyDescent="0.25">
      <c r="A34">
        <v>33</v>
      </c>
      <c r="B34" s="1">
        <v>44946</v>
      </c>
      <c r="C34" t="s">
        <v>265</v>
      </c>
      <c r="D34" t="s">
        <v>85</v>
      </c>
      <c r="E34" t="s">
        <v>129</v>
      </c>
      <c r="F34" s="25">
        <v>0.05</v>
      </c>
      <c r="G34" s="25">
        <v>0.1</v>
      </c>
      <c r="H34" s="25">
        <v>2.5819776797047764E-2</v>
      </c>
    </row>
    <row r="35" spans="1:8" x14ac:dyDescent="0.25">
      <c r="A35">
        <v>34</v>
      </c>
      <c r="B35" s="1">
        <v>44946</v>
      </c>
      <c r="C35" t="s">
        <v>265</v>
      </c>
      <c r="D35" t="s">
        <v>85</v>
      </c>
      <c r="E35" t="s">
        <v>284</v>
      </c>
      <c r="F35" s="25">
        <v>0.05</v>
      </c>
      <c r="G35" s="25">
        <v>0.1</v>
      </c>
      <c r="H35" s="25">
        <v>0.36123108083648175</v>
      </c>
    </row>
    <row r="36" spans="1:8" x14ac:dyDescent="0.25">
      <c r="A36">
        <v>35</v>
      </c>
      <c r="B36" s="1">
        <v>44946</v>
      </c>
      <c r="C36" t="s">
        <v>265</v>
      </c>
      <c r="D36" t="s">
        <v>85</v>
      </c>
      <c r="E36" t="s">
        <v>282</v>
      </c>
      <c r="F36" s="25">
        <v>0.05</v>
      </c>
      <c r="G36" s="25">
        <v>0.1</v>
      </c>
      <c r="H36" s="25">
        <v>1.7718926524021454E-2</v>
      </c>
    </row>
    <row r="37" spans="1:8" x14ac:dyDescent="0.25">
      <c r="A37">
        <v>36</v>
      </c>
      <c r="B37" s="1">
        <v>44946</v>
      </c>
      <c r="C37" t="s">
        <v>265</v>
      </c>
      <c r="D37" t="s">
        <v>85</v>
      </c>
      <c r="E37" t="s">
        <v>124</v>
      </c>
      <c r="F37" s="25">
        <v>0.05</v>
      </c>
      <c r="G37" s="25">
        <v>0.1</v>
      </c>
      <c r="H37" s="25">
        <v>0.143549203749752</v>
      </c>
    </row>
    <row r="38" spans="1:8" x14ac:dyDescent="0.25">
      <c r="A38">
        <v>37</v>
      </c>
      <c r="B38" s="1">
        <v>44946</v>
      </c>
      <c r="C38" t="s">
        <v>265</v>
      </c>
      <c r="D38" t="s">
        <v>85</v>
      </c>
      <c r="E38" t="s">
        <v>128</v>
      </c>
      <c r="F38" s="25">
        <v>0.05</v>
      </c>
      <c r="G38" s="25">
        <v>0.1</v>
      </c>
      <c r="H38" s="25">
        <v>4.028219049568265E-2</v>
      </c>
    </row>
    <row r="39" spans="1:8" x14ac:dyDescent="0.25">
      <c r="A39">
        <v>38</v>
      </c>
      <c r="B39" s="1">
        <v>44946</v>
      </c>
      <c r="C39" t="s">
        <v>265</v>
      </c>
      <c r="D39" t="s">
        <v>85</v>
      </c>
      <c r="E39" t="s">
        <v>283</v>
      </c>
      <c r="F39" s="25">
        <v>0.05</v>
      </c>
      <c r="G39" s="25">
        <v>0.1</v>
      </c>
      <c r="H39" s="25">
        <v>3.6900365220352199E-2</v>
      </c>
    </row>
    <row r="40" spans="1:8" x14ac:dyDescent="0.25">
      <c r="A40">
        <v>39</v>
      </c>
      <c r="B40" s="1">
        <v>44946</v>
      </c>
      <c r="C40" t="s">
        <v>265</v>
      </c>
      <c r="D40" t="s">
        <v>85</v>
      </c>
      <c r="E40" t="s">
        <v>127</v>
      </c>
      <c r="F40" s="25">
        <v>0.05</v>
      </c>
      <c r="G40" s="25">
        <v>0.1</v>
      </c>
      <c r="H40" s="25">
        <v>1.2926432484239183E-2</v>
      </c>
    </row>
    <row r="41" spans="1:8" x14ac:dyDescent="0.25">
      <c r="A41">
        <v>40</v>
      </c>
      <c r="B41" s="1">
        <v>44946</v>
      </c>
      <c r="C41" t="s">
        <v>272</v>
      </c>
      <c r="D41" t="s">
        <v>75</v>
      </c>
      <c r="E41" t="s">
        <v>283</v>
      </c>
      <c r="F41" s="25">
        <v>0.05</v>
      </c>
      <c r="G41" s="25">
        <v>0.1</v>
      </c>
      <c r="H41" s="25">
        <v>5.9854918000859875E-2</v>
      </c>
    </row>
    <row r="42" spans="1:8" x14ac:dyDescent="0.25">
      <c r="A42">
        <v>41</v>
      </c>
      <c r="B42" s="1">
        <v>44946</v>
      </c>
      <c r="C42" t="s">
        <v>272</v>
      </c>
      <c r="D42" t="s">
        <v>75</v>
      </c>
      <c r="E42" t="s">
        <v>127</v>
      </c>
      <c r="F42" s="25">
        <v>0.05</v>
      </c>
      <c r="G42" s="25">
        <v>0.1</v>
      </c>
      <c r="H42" s="25">
        <v>3.7319408387966747E-2</v>
      </c>
    </row>
    <row r="43" spans="1:8" x14ac:dyDescent="0.25">
      <c r="A43">
        <v>42</v>
      </c>
      <c r="B43" s="1">
        <v>44946</v>
      </c>
      <c r="C43" t="s">
        <v>272</v>
      </c>
      <c r="D43" t="s">
        <v>75</v>
      </c>
      <c r="E43" t="s">
        <v>284</v>
      </c>
      <c r="F43" s="25">
        <v>0.05</v>
      </c>
      <c r="G43" s="25">
        <v>0.1</v>
      </c>
      <c r="H43" s="25">
        <v>2</v>
      </c>
    </row>
    <row r="44" spans="1:8" x14ac:dyDescent="0.25">
      <c r="A44">
        <v>43</v>
      </c>
      <c r="B44" s="1">
        <v>44946</v>
      </c>
      <c r="C44" t="s">
        <v>277</v>
      </c>
      <c r="D44" t="s">
        <v>78</v>
      </c>
      <c r="E44" t="s">
        <v>124</v>
      </c>
      <c r="F44" s="25">
        <v>0.05</v>
      </c>
      <c r="G44" s="25">
        <v>0.1</v>
      </c>
      <c r="H44" s="25">
        <v>1.816418105404706E-2</v>
      </c>
    </row>
    <row r="45" spans="1:8" x14ac:dyDescent="0.25">
      <c r="A45">
        <v>44</v>
      </c>
      <c r="B45" s="1">
        <v>44946</v>
      </c>
      <c r="C45" t="s">
        <v>272</v>
      </c>
      <c r="D45" t="s">
        <v>75</v>
      </c>
      <c r="E45" t="s">
        <v>129</v>
      </c>
      <c r="F45" s="25">
        <v>0.05</v>
      </c>
      <c r="G45" s="25">
        <v>0.1</v>
      </c>
      <c r="H45" s="25">
        <v>2.2938951116961502E-2</v>
      </c>
    </row>
    <row r="46" spans="1:8" x14ac:dyDescent="0.25">
      <c r="A46">
        <v>45</v>
      </c>
      <c r="B46" s="1">
        <v>44946</v>
      </c>
      <c r="C46" t="s">
        <v>272</v>
      </c>
      <c r="D46" t="s">
        <v>75</v>
      </c>
      <c r="E46" t="s">
        <v>128</v>
      </c>
      <c r="F46" s="25">
        <v>0.05</v>
      </c>
      <c r="G46" s="25">
        <v>0.1</v>
      </c>
      <c r="H46" s="25">
        <v>0.15570430980288788</v>
      </c>
    </row>
    <row r="47" spans="1:8" x14ac:dyDescent="0.25">
      <c r="A47">
        <v>46</v>
      </c>
      <c r="B47" s="1">
        <v>44946</v>
      </c>
      <c r="C47" t="s">
        <v>272</v>
      </c>
      <c r="D47" t="s">
        <v>75</v>
      </c>
      <c r="E47" t="s">
        <v>282</v>
      </c>
      <c r="F47" s="25">
        <v>0.05</v>
      </c>
      <c r="G47" s="25">
        <v>0.1</v>
      </c>
      <c r="H47" s="25">
        <v>3.9777532465265303E-2</v>
      </c>
    </row>
    <row r="48" spans="1:8" x14ac:dyDescent="0.25">
      <c r="A48">
        <v>47</v>
      </c>
      <c r="B48" s="1">
        <v>44946</v>
      </c>
      <c r="C48" t="s">
        <v>262</v>
      </c>
      <c r="D48" t="s">
        <v>73</v>
      </c>
      <c r="E48" t="s">
        <v>282</v>
      </c>
      <c r="F48" s="25">
        <v>0.05</v>
      </c>
      <c r="G48" s="25">
        <v>0.1</v>
      </c>
      <c r="H48" s="25">
        <v>2.7639583867091602E-2</v>
      </c>
    </row>
    <row r="49" spans="1:8" x14ac:dyDescent="0.25">
      <c r="A49">
        <v>48</v>
      </c>
      <c r="B49" s="1">
        <v>44946</v>
      </c>
      <c r="C49" t="s">
        <v>262</v>
      </c>
      <c r="D49" t="s">
        <v>73</v>
      </c>
      <c r="E49" t="s">
        <v>124</v>
      </c>
      <c r="F49" s="25">
        <v>0.05</v>
      </c>
      <c r="G49" s="25">
        <v>0.1</v>
      </c>
      <c r="H49" s="25">
        <v>4.7855689540811493E-2</v>
      </c>
    </row>
    <row r="50" spans="1:8" x14ac:dyDescent="0.25">
      <c r="A50">
        <v>49</v>
      </c>
      <c r="B50" s="1">
        <v>44946</v>
      </c>
      <c r="C50" t="s">
        <v>266</v>
      </c>
      <c r="D50" t="s">
        <v>67</v>
      </c>
      <c r="E50" t="s">
        <v>129</v>
      </c>
      <c r="F50" s="25">
        <v>0.05</v>
      </c>
      <c r="G50" s="25">
        <v>0.1</v>
      </c>
      <c r="H50" s="25">
        <v>0.21937311625038022</v>
      </c>
    </row>
    <row r="51" spans="1:8" x14ac:dyDescent="0.25">
      <c r="A51">
        <v>50</v>
      </c>
      <c r="B51" s="1">
        <v>44946</v>
      </c>
      <c r="C51" t="s">
        <v>272</v>
      </c>
      <c r="D51" t="s">
        <v>75</v>
      </c>
      <c r="E51" t="s">
        <v>124</v>
      </c>
      <c r="F51" s="25">
        <v>0.05</v>
      </c>
      <c r="G51" s="25">
        <v>0.1</v>
      </c>
      <c r="H51" s="25">
        <v>6.5749458980849565E-2</v>
      </c>
    </row>
    <row r="52" spans="1:8" x14ac:dyDescent="0.25">
      <c r="A52">
        <v>51</v>
      </c>
      <c r="B52" s="1">
        <v>44946</v>
      </c>
      <c r="C52" t="s">
        <v>262</v>
      </c>
      <c r="D52" t="s">
        <v>73</v>
      </c>
      <c r="E52" t="s">
        <v>127</v>
      </c>
      <c r="F52" s="25">
        <v>0.05</v>
      </c>
      <c r="G52" s="25">
        <v>0.1</v>
      </c>
      <c r="H52" s="25">
        <v>2.0808028827146944E-2</v>
      </c>
    </row>
    <row r="53" spans="1:8" x14ac:dyDescent="0.25">
      <c r="A53">
        <v>52</v>
      </c>
      <c r="B53" s="1">
        <v>44946</v>
      </c>
      <c r="C53" t="s">
        <v>262</v>
      </c>
      <c r="D53" t="s">
        <v>73</v>
      </c>
      <c r="E53" t="s">
        <v>284</v>
      </c>
      <c r="F53" s="25">
        <v>0.05</v>
      </c>
      <c r="G53" s="25">
        <v>0.1</v>
      </c>
      <c r="H53" s="25">
        <v>1.6099438240578337E-3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7 f 9 8 b c b - 2 5 f 4 - 4 2 6 7 - 9 a d 9 - 3 d a 5 6 6 1 0 8 c 2 0 "   x m l n s = " h t t p : / / s c h e m a s . m i c r o s o f t . c o m / D a t a M a s h u p " > A A A A A E s P A A B Q S w M E F A A C A A g A D V k + V j d q w M S k A A A A 9 g A A A B I A H A B D b 2 5 m a W c v U G F j a 2 F n Z S 5 4 b W w g o h g A K K A U A A A A A A A A A A A A A A A A A A A A A A A A A A A A h Y 9 N C s I w G E S v U r J v / o o g 5 W u 6 E H c W h I K 4 D W m s w T a V J j W 9 m w u P 5 B W s a N W d y 3 n z F j P 3 6 w 3 y s W 2 i i + 6 d 6 W y G G K Y o 0 l Z 1 l b F 1 h g Z / i J c o F 7 C V 6 i R r H U 2 y d e n o q g w d v T + n h I Q Q c E h w 1 9 e E U 8 r I v t i U 6 q h b i T 6 y + S / H x j o v r d J I w O 4 1 R n D M G M c L n m A K Z I Z Q G P s V + L T 3 2 f 5 A W A 2 N H 3 o t t I v X J Z A 5 A n l / E A 9 Q S w M E F A A C A A g A D V k +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1 Z P l b k R 9 D D R Q w A A H 1 f A A A T A B w A R m 9 y b X V s Y X M v U 2 V j d G l v b j E u b S C i G A A o o B Q A A A A A A A A A A A A A A A A A A A A A A A A A A A D t X P 1 u 2 z g S / 7 9 A 3 4 F Q U c D u O a 7 l 9 G t 7 1 w N U W S 5 0 5 9 i B r L S L G k a g 2 G w q r C 1 l Z T n b b Z B H u L / u O e 6 v f Y S + 2 J H 6 J M W h b M l O + p X F A n X I E W d I z v x m S M 1 o h W e h 6 3 t o H P + r / v 3 + v f v 3 V h + d A M 9 R T 7 N H 4 6 M T Y 2 x b 2 h i 9 Q g s c 3 r + H y H + j w D 3 H H m k x P s 3 w o q 2 v g w B 7 4 T s / + O 3 M 9 3 9 r N K 8 m Q 2 e J X y n c A M r 0 e q L 7 X k g o p 6 1 4 n A e K 7 V 7 4 a O Y s z 1 x n 7 i t k R N s 5 W + C 2 H T j e 6 o M f L H V / s V 5 6 9 p 8 X e N W I u b a u r p Q + n n 1 0 k N J C I e l A c y f E 1 y 1 0 p Z g 9 d L T G q z B w 0 q 4 Q f w q j r o j P H K P l h v 4 j J w z c z 0 L 3 M V 5 F 3 Q s n H Q E 1 z p s p m b d e n u E g I t S f v O y Q Z t M L n z 1 p U 7 H j 1 m d g 6 w u w V e 3 A z S r c 3 I W b D + F m W D z S r E L N T 2 H q p z A 1 P E n S D F I / h 6 m f w 9 S S p X r x U r U l 7 T r c 3 p X Q d y H 6 r m Q r X r w 8 / A U m l w h / + A w i h 3 e U j N K F m u G N J t S H L 2 B y S B Z K D r b D + k L I n 8 C D g y J 2 X j 6 F m m H t I o M A q 2 K s Q o o E R Q O 0 s L N w P 3 / 5 K + 1 w v D + T 9 k t 3 J T Y T / P j s n L k L d + 7 M U a M / s g 5 s / U B 9 0 m k W C U d n K x x c O j M C f X j F d l 4 3 M 4 z q u w t n h T 6 4 C 2 L 2 c 2 e V o 9 Q Y L w h q W v 4 f q 0 Y R y V o I O 7 O P a F L A n S n 6 x z + R 8 n r h e D O C d o 4 3 R 5 N 4 w l M y q K L p x r G t 9 U Z K z j v G P 8 L + 9 7 U b 8 t w t v P Q v c U x A B S i K 2 W I W E z E L h Q q T Z m Y 6 I o + u 0 C z l O S N + w f H W C 0 L 5 5 S + P T m P u e s 7 S / R w 3 5 K K c e B f u p R + O w o 8 4 y A U S Z a c r n m E 3 D 9 c i Q i t j u 4 f M o W 1 Y w x E l 6 G t H B j o y f y U 9 A l p L A V p 5 6 y 9 Q N B B x P I F H 1 y K F U k a n S v S F a I m i E S 5 n 6 z B 6 + K 2 z 8 A N o g + h i e f 7 y L M C A P 7 M w W T d m r y o u N P V 5 r B C 6 v 7 y g s / S V S I l j m a i g A X Y U o r r 3 7 7 n e V g K y 3 l 6 z D G 1 8 S l d 5 f E q W + W b 8 v a A T q k y h U 2 + f K z E L A t v p c 5 X o A p R N E m z c m M k U Q a S C u a B d r O K 7 1 P K K A F 0 6 B y l e E 1 g e j w Y n u j k a o s g 2 I g j i L K z I n j U q s s i n C Y b V M S g 6 D e e X P U b O x D D f a 6 / N g d n T e o K T P d L G m i S u P T 6 x j P c a 0 P F 2 N G i j v j n U B q i x X D Q B P 0 / a z x 8 v B 8 V R r 2 s 5 u Y K B c D L n Q g p S S S A x 4 8 d u m e X W 3 q n u H n f K h P b H 0 j W h 1 T L 6 h m U M d V P s G o x s Q 2 h 8 S 2 g N F s 5 C d 4 n Z w 4 t w p n k G N 7 + A m 5 P z i 9 i u S t q 7 k v Z D S b t E y u Q Q I 7 Y / l d A / l d B L p p s c Z M T 2 5 x L 6 5 x J 6 2 b o l h x m w Q 5 d 0 d G V P d M E n u r K 9 S U 4 0 0 A O y S U R n G v E B y S 4 n p x q x X b L 7 6 b k G e g C U K D 3 Z i B 0 S P U r O N h A D W F K J 3 i W n H o g e l i c + 9 9 w A F n J I k B p / Z u 8 J f N x y u B / B W G L 8 m 6 M M b 7 V e h J E o Z F Y e P / 0 h 8 c h 4 / i / f 9 W q E F p k k G X 8 i D B e u C h d I f P y h x O G x P r I s 4 w 3 x n m N C Q W X 5 t + v N 2 6 b n 4 S C f x x g j / O m C n O 4 I b y Q 8 l 0 3 I i G i i 3 / H a N S R L A H P P I Z W R N A u P s v 6 2 K q H I 5 T 3 G w c r 3 a G x N 2 C H n P M D n 5 E c u q D a f Z w K W z 4 0 G 5 m 4 W T F E + 0 8 e T B 5 k g 0 0 f p H w p p j 7 Z / W q L 6 0 r O B V O T W F a B g + Y x L g w C V i w L e 0 W C v f i T w E 8 R s W 9 u q e K j h Z k Q 4 F v W I 0 r C n f 2 p / / N n y V o 2 v y P q G T m U o m 3 N 8 4 Q F c X e R 3 I C i 3 f v Z Y X H b x J Y O J H 2 Y y t b z o B k A T z G / r E 0 e p q a g S W 5 H c m b E r x X o l y 2 V 8 L O e u I h j e y k Y I Z W W r U D O k v 6 L / x O c Q l y D 8 P r x K N K 4 S A 7 C a O p N G 7 E 0 i B 5 K h 0 / S x 2 u l 0 H k 0 K y j V 9 p L Y 7 n W f P m 4 8 b u b 9 5 N K E C T p u C k t D g Y e 7 S y y N n s U F M m d d J p U 2 F d T + g m B s Z p Y N I m O S R f / B i h d E k m d Y U 8 k W w J K x X e q C 8 s 9 + 4 6 A C 9 0 6 J d q + e c D v f o n P S F c 4 k F r 6 T N 3 L m P 3 p A Y T b z K 7 z u z 0 A 8 Q 4 X 9 J l p O + e + y T O Q F u K i E k 4 D J j a D W I l M r O M d p T R B 2 N y 4 z V W 1 8 s 3 B n p T E f z m d F 6 7 i p 0 v V k o N W N 2 V e q 5 U o h / 5 L C j X S B L E a t X 1 M T B Q a a f W 0 F C Q l 3 L W W a c b s y x 1 H M R i V w 3 6 f F 2 E W x P 2 J m t f g Q U W S S e 8 i A o C J v f d B N v t T I i a m X s B a P m A V E m A 4 + F 1 J I c F P o h g c u H M B x y g F m 4 M C b D r i 9 4 Y 3 s T + O u L F N 2 + t q J Q V S V x M L u R A w I x 7 f F 6 2 Z i 8 i z d N F p 5 X U a D i a k Q K S p 2 D y 1 y M R 2 I Q x 9 r p 0 A O d Z G r 7 1 6 I E 2 C M Z k v 2 2 o / 1 u n F P f T 3 j W A n q Z d C 1 p q g f k U A L s B 3 P s F V n R x v J 7 k R 0 V K 1 k U b p c 4 n U p 1 p k y 5 6 p 2 7 w b m 3 U i 2 t d M J + Q w 5 T 9 d K K f s o g Z o f j d h Y d 8 G j I 9 v A d s i C h g o X B 4 U G + 1 I X V l S + o f A W v Z d E L F y K X R T B i k A Y v 0 F 7 E p X 3 f Z N y R B w u R 0 7 7 + W e e 9 y 8 l Q p o C g L 6 3 o S g t 3 3 a L t x a + 5 B Z C G x b 9 h 5 1 P q c l j v I J s V H + I d G 1 b f H B z Y I 1 s b w B F e 7 E Z u O b R L F 6 F K I C f o Q R 7 M Z V 0 l E V 0 K q M j x 8 C d O D / U I Y H H j C g r l i l G y k D Y B h D B j P w g b A E c u G 2 Z E o 5 y 2 t p p h o m T e u Z i A W y S A I o 5 K 6 S R F e V u F R c 3 / U B W A W w V r 3 p A q I m 6 l + w H Z x G O 3 a Y f j E m m j R J I p I Q 1 p 5 K E 0 4 0 u g f K P V K a I A k N 4 K M e 0 1 v W 2 5 x b M r U y E V I r a + U 0 0 / p V Y 2 u g v W v q d g r W Z M J L n V 4 U X 5 k c M A + f x i Y t k M k 9 7 v Y o 6 1 D 7 P S O O d W 7 k o K w W j q h X e O 3 u B T 7 V Y 4 H x k l B X o 7 A 3 k i T h T d R Q B f F u K l r w Q I f R k Z H e d m v E I a 5 N c 0 5 9 p G I t / t f a i v e q u X M R K d h M N j N j e Z 6 J F P j I k M / O V / Z A T i G U m U M c c L d x l d 7 A d 4 J X W J s p s Y u l J X V 9 y l W a S u r 3 H 4 B 8 Z e L x 6 c 7 E b j l E j V o K L R C 7 Q N 7 0 0 q B W n b T K u V y 6 i c e B T G u H i t 8 k s W O E r b 7 7 4 m c m 6 C X 2 a n 2 T A L m h I b a L 0 e a E O 9 X n x 1 e z V 2 W Z 7 o N 1 B n x 9 e G F B J c h V S D Q n o L 8 z q d f / K u e u + u e u / n r d 6 D t e s W i / q Y j n p V f d k A t 1 7 W 9 w o p M Y Z v V d X H D a p u g G S o s u 8 r V i W p u 7 v W z T l j 1 l Z J Y 5 s q w 6 q X 9 Z V c U G 5 a Q 7 G U L k 8 j u / P r d 3 7 9 z q / f + f U 7 v / 6 9 + f W o X J 9 1 7 C A F V C F 6 5 + z 3 6 + y L W 7 / p H J 4 F A W x s k C i s x P v f U i F S v p x s M V J y B S A n S P R w 6 9 q H l L z W f X / O K y 2 8 v s 5 + 8 q m K u 1 w g Z 1 y + E R 3 b I a A E N S r 9 U T + 5 U 3 Y z T Z P h 0 R C H T g Z d c T X V w S R h K L 5 H 3 E u e O + X b V Z g 0 9 3 T S 0 V E n D o e S a / B Y o O S O O 5 N 3 S 7 k k i Y L l N 9 p J H Q g r H R W X Y H Q x C z 9 u 3 y k F T i J 2 6 0 r c + 8 J + J Y u 4 z 1 t s 9 Z s x I d Y I k t 3 Y 6 Z y 2 6 3 2 0 5 J p c / q m J q i k X G 2 6 h C 1 9 V A V 5 T p Q 6 C H f + Y O m Y w B S P O G u F u w Q s k k 2 w y N J s E q J O q G z m o m 0 I H Y E b f T P g A 6 6 A Q V G y L 9 d s W N M t 1 Q 5 X r b N V t 2 d e H U 7 o 1 v p z C F G i B d 1 5 l X 0 r p c p c m f U 0 f W c R S 6 h f d / l x Z J t u + J h N T T P g 6 p C r v q U o / B l n I 1 q t 0 I E v z 8 h J V g u 5 X E 9 6 o Z y D r x D a H W r l y 8 d 9 0 O e 5 9 D Z F 7 J 8 c D U 4 / t o M 7 h Q j g L b k B T a u / s 9 w w 2 0 S p V 6 6 k z + l q H C q 6 E O n 9 B f s 3 9 u a d C K I a X Q n f / Y Y p T w 8 i 6 2 t r Z i s 2 7 P J g w A k y b j x t s 5 9 8 K n d 2 m F E J V C Y R K I + p Y e z w / T A U z V 0 N n S O t W Y 6 m n z V I t 5 0 s q j i 1 D N 8 f 0 I q I O h J r H o y P N t s z 3 e 4 T R Z E D h w 0 T Q 1 2 k G x W 8 V 7 C u l L h G C M C F r C t x W X 8 c 6 s q 0 R U N J a + h / z q B w Q 5 S p 8 v d v T u 9 f H R z M Q 3 w Z U S i o W E 3 B K s o q Z k b / 8 h 5 6 3 c G o 8 P g c C p j f H n w o V b d y B O X m a / F S j / / O b z N p X G Y J A Z G V y N t J 9 y k w i 2 5 7 I G m L 1 z 7 Y K T N J l 5 W L t 3 v h V 0 2 3 T P o G d 3 D a h k / p k n 0 Y f Y 6 9 g 9 W b P G N p m n 3 h E 3 f z y 3 6 H Q f 2 Q M x y e W N u w B 7 3 6 s N r K M P o A a B u l 4 W A Y c t b K Y C o X g O R t l 0 E b j t l K 3 1 n J T Z j k Z 3 W y j 1 C 8 c q P R 7 B z H H a S 0 w l P o d d p f Y h Y 8 S j / m g q P h m M A 8 f C n R b o W e x o q M 6 j A r S 5 Z Z W C C r A j p o 1 q v J J 0 N M l 0 Y 5 2 H m P w k U W i u y R w y H 9 u j Z f y S t U f H T U Z / R S B g 8 c K B h 4 S a 2 F N i c / F T L e q n j e U 1 b 9 y L F J p N p Z a / B 9 Q S w E C L Q A U A A I A C A A N W T 5 W N 2 r A x K Q A A A D 2 A A A A E g A A A A A A A A A A A A A A A A A A A A A A Q 2 9 u Z m l n L 1 B h Y 2 t h Z 2 U u e G 1 s U E s B A i 0 A F A A C A A g A D V k + V g / K 6 a u k A A A A 6 Q A A A B M A A A A A A A A A A A A A A A A A 8 A A A A F t D b 2 5 0 Z W 5 0 X 1 R 5 c G V z X S 5 4 b W x Q S w E C L Q A U A A I A C A A N W T 5 W 5 E f Q w 0 U M A A B 9 X w A A E w A A A A A A A A A A A A A A A A D h A Q A A R m 9 y b X V s Y X M v U 2 V j d G l v b j E u b V B L B Q Y A A A A A A w A D A M I A A A B z D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+ A A A A A A A A M P 4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E F U T 1 N N V U V T V F J B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V R P U 0 1 V R V N U U k F T L 0 F 1 d G 9 S Z W 1 v d m V k Q 2 9 s d W 1 u c z E u e 0 Z l Y 2 h h I C w w f S Z x d W 9 0 O y w m c X V v d D t T Z W N 0 a W 9 u M S 9 E Q V R P U 0 1 V R V N U U k F T L 0 F 1 d G 9 S Z W 1 v d m V k Q 2 9 s d W 1 u c z E u e 0 l E I E 1 1 Z X N 0 c m E s M X 0 m c X V v d D s s J n F 1 b 3 Q 7 U 2 V j d G l v b j E v R E F U T 1 N N V U V T V F J B U y 9 B d X R v U m V t b 3 Z l Z E N v b H V t b n M x L n t U a X B v I G R l I G 1 1 Z X N 0 c m E s M n 0 m c X V v d D s s J n F 1 b 3 Q 7 U 2 V j d G l v b j E v R E F U T 1 N N V U V T V F J B U y 9 B d X R v U m V t b 3 Z l Z E N v b H V t b n M x L n t U a X B v I G R l I E 1 h d H J p e i w z f S Z x d W 9 0 O y w m c X V v d D t T Z W N 0 a W 9 u M S 9 E Q V R P U 0 1 V R V N U U k F T L 0 F 1 d G 9 S Z W 1 v d m V k Q 2 9 s d W 1 u c z E u e 1 B l c 2 8 g Z G U g b G E g b X V l c 3 R y Y S A o Z y k s N H 0 m c X V v d D s s J n F 1 b 3 Q 7 U 2 V j d G l v b j E v R E F U T 1 N N V U V T V F J B U y 9 B d X R v U m V t b 3 Z l Z E N v b H V t b n M x L n t D M T E 6 M C w 1 f S Z x d W 9 0 O y w m c X V v d D t T Z W N 0 a W 9 u M S 9 E Q V R P U 0 1 V R V N U U k F T L 0 F 1 d G 9 S Z W 1 v d m V k Q 2 9 s d W 1 u c z E u e 0 N v b X B 1 Z X N 0 b y w 2 f S Z x d W 9 0 O y w m c X V v d D t T Z W N 0 a W 9 u M S 9 E Q V R P U 0 1 V R V N U U k F T L 0 F 1 d G 9 S Z W 1 v d m V k Q 2 9 s d W 1 u c z E u e 0 F y Z W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E F U T 1 N N V U V T V F J B U y 9 B d X R v U m V t b 3 Z l Z E N v b H V t b n M x L n t G Z W N o Y S A s M H 0 m c X V v d D s s J n F 1 b 3 Q 7 U 2 V j d G l v b j E v R E F U T 1 N N V U V T V F J B U y 9 B d X R v U m V t b 3 Z l Z E N v b H V t b n M x L n t J R C B N d W V z d H J h L D F 9 J n F 1 b 3 Q 7 L C Z x d W 9 0 O 1 N l Y 3 R p b 2 4 x L 0 R B V E 9 T T V V F U 1 R S Q V M v Q X V 0 b 1 J l b W 9 2 Z W R D b 2 x 1 b W 5 z M S 5 7 V G l w b y B k Z S B t d W V z d H J h L D J 9 J n F 1 b 3 Q 7 L C Z x d W 9 0 O 1 N l Y 3 R p b 2 4 x L 0 R B V E 9 T T V V F U 1 R S Q V M v Q X V 0 b 1 J l b W 9 2 Z W R D b 2 x 1 b W 5 z M S 5 7 V G l w b y B k Z S B N Y X R y a X o s M 3 0 m c X V v d D s s J n F 1 b 3 Q 7 U 2 V j d G l v b j E v R E F U T 1 N N V U V T V F J B U y 9 B d X R v U m V t b 3 Z l Z E N v b H V t b n M x L n t Q Z X N v I G R l I G x h I G 1 1 Z X N 0 c m E g K G c p L D R 9 J n F 1 b 3 Q 7 L C Z x d W 9 0 O 1 N l Y 3 R p b 2 4 x L 0 R B V E 9 T T V V F U 1 R S Q V M v Q X V 0 b 1 J l b W 9 2 Z W R D b 2 x 1 b W 5 z M S 5 7 Q z E x O j A s N X 0 m c X V v d D s s J n F 1 b 3 Q 7 U 2 V j d G l v b j E v R E F U T 1 N N V U V T V F J B U y 9 B d X R v U m V t b 3 Z l Z E N v b H V t b n M x L n t D b 2 1 w d W V z d G 8 s N n 0 m c X V v d D s s J n F 1 b 3 Q 7 U 2 V j d G l v b j E v R E F U T 1 N N V U V T V F J B U y 9 B d X R v U m V t b 3 Z l Z E N v b H V t b n M x L n t B c m V h L D d 9 J n F 1 b 3 Q 7 X S w m c X V v d D t S Z W x h d G l v b n N o a X B J b m Z v J n F 1 b 3 Q 7 O l t d f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l F 1 Z X J 5 S U Q i I F Z h b H V l P S J z Z G E 5 N j c y M z A t Z T l i N i 0 0 N W J k L W I 5 N T Y t Y j V l Z j V m M 2 Q 2 Y 2 V l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T m F t Z X M i I F Z h b H V l P S J z W y Z x d W 9 0 O 0 Z l Y 2 h h I C Z x d W 9 0 O y w m c X V v d D t J R C B N d W V z d H J h J n F 1 b 3 Q 7 L C Z x d W 9 0 O 1 R p c G 8 g Z G U g b X V l c 3 R y Y S Z x d W 9 0 O y w m c X V v d D t U a X B v I G R l I E 1 h d H J p e i Z x d W 9 0 O y w m c X V v d D t Q Z X N v I G R l I G x h I G 1 1 Z X N 0 c m E g K G c p J n F 1 b 3 Q 7 L C Z x d W 9 0 O 0 M x M T o w J n F 1 b 3 Q 7 L C Z x d W 9 0 O 0 N v b X B 1 Z X N 0 b y Z x d W 9 0 O y w m c X V v d D t B c m V h J n F 1 b 3 Q 7 X S I g L z 4 8 R W 5 0 c n k g V H l w Z T 0 i R m l s b E N v b H V t b l R 5 c G V z I i B W Y W x 1 Z T 0 i c 0 N R W U d C Z 1 V E Q m d N P S I g L z 4 8 R W 5 0 c n k g V H l w Z T 0 i R m l s b E x h c 3 R V c G R h d G V k I i B W Y W x 1 Z T 0 i Z D I w M j I t M T I t M j l U M j I 6 M T c 6 M T A u N z c 2 N j Y z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B V E 9 T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N N V U V T V F J B U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R P U 0 1 V R V N U U k F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N N V U V T V F J B U y 9 P d H J h c y U y M G N v b H V t b m F z J T I w Y 2 9 u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N N V U V T V F J B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F Q V N f R k F N R V N f T U l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M i 0 x M i 0 w O V Q y M T o w M T o y M S 4 x M j A 0 N D M x W i I g L z 4 8 R W 5 0 c n k g V H l w Z T 0 i R m l s b E N v b H V t b l R 5 c G V z I i B W Y W x 1 Z T 0 i c 0 N R Q U d B Q T 0 9 I i A v P j x F b n R y e S B U e X B l P S J R d W V y e U l E I i B W Y W x 1 Z T 0 i c z d i Y z l i Z W V h L T h m M T M t N D d l N i 0 5 Z W F l L T h j M j A 2 N z d j Y m Y 4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R m V j a G E g J n F 1 b 3 Q 7 L C Z x d W 9 0 O 0 l E I E 1 1 Z X N 0 c m E m c X V v d D s s J n F 1 b 3 Q 7 Q 2 9 t c H V l c 3 R v J n F 1 b 3 Q 7 L C Z x d W 9 0 O 0 F S R U E g U k V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J F Q V N f R k F N R V N f T U l Y L 0 F 1 d G 9 S Z W 1 v d m V k Q 2 9 s d W 1 u c z E u e 0 Z l Y 2 h h I C w w f S Z x d W 9 0 O y w m c X V v d D t T Z W N 0 a W 9 u M S 9 B U k V B U 1 9 G Q U 1 F U 1 9 N S V g v Q X V 0 b 1 J l b W 9 2 Z W R D b 2 x 1 b W 5 z M S 5 7 S U Q g T X V l c 3 R y Y S w x f S Z x d W 9 0 O y w m c X V v d D t T Z W N 0 a W 9 u M S 9 B U k V B U 1 9 G Q U 1 F U 1 9 N S V g v Q X V 0 b 1 J l b W 9 2 Z W R D b 2 x 1 b W 5 z M S 5 7 Q 2 9 t c H V l c 3 R v L D J 9 J n F 1 b 3 Q 7 L C Z x d W 9 0 O 1 N l Y 3 R p b 2 4 x L 0 F S R U F T X 0 Z B T U V T X 0 1 J W C 9 B d X R v U m V t b 3 Z l Z E N v b H V t b n M x L n t B U k V B I F J F T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B U k V B U 1 9 G Q U 1 F U 1 9 N S V g v Q X V 0 b 1 J l b W 9 2 Z W R D b 2 x 1 b W 5 z M S 5 7 R m V j a G E g L D B 9 J n F 1 b 3 Q 7 L C Z x d W 9 0 O 1 N l Y 3 R p b 2 4 x L 0 F S R U F T X 0 Z B T U V T X 0 1 J W C 9 B d X R v U m V t b 3 Z l Z E N v b H V t b n M x L n t J R C B N d W V z d H J h L D F 9 J n F 1 b 3 Q 7 L C Z x d W 9 0 O 1 N l Y 3 R p b 2 4 x L 0 F S R U F T X 0 Z B T U V T X 0 1 J W C 9 B d X R v U m V t b 3 Z l Z E N v b H V t b n M x L n t D b 2 1 w d W V z d G 8 s M n 0 m c X V v d D s s J n F 1 b 3 Q 7 U 2 V j d G l v b j E v Q V J F Q V N f R k F N R V N f T U l Y L 0 F 1 d G 9 S Z W 1 v d m V k Q 2 9 s d W 1 u c z E u e 0 F S R U E g U k V M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U k V B U 1 9 G Q U 1 F U 1 9 N S V g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F Q V N f R k F N R V N f T U l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Z B T U V T X 0 1 J W C 9 P d H J h c y U y M G N v b H V t b m F z J T I w Y 2 9 u J T I w Y W 5 1 b G F j a S V D M y V C M 2 4 l M j B k Z S U y M G R p b m F t a X p h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F Q V N f R k F N R V N f T U l Y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G Q U 1 F U 1 9 N S V g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G Q U 1 F U 1 9 N S V g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E R f S U 5 U R V J O T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O V Q x O T o x M j o y N S 4 5 N j I 3 M T U 0 W i I g L z 4 8 R W 5 0 c n k g V H l w Z T 0 i R m l s b E N v b H V t b l R 5 c G V z I i B W Y W x 1 Z T 0 i c 0 J n V T 0 i I C 8 + P E V u d H J 5 I F R 5 c G U 9 I k Z p b G x D b 2 x 1 b W 5 O Y W 1 l c y I g V m F s d W U 9 I n N b J n F 1 b 3 Q 7 V F J B W k F C S U x J R E F E J n F 1 b 3 Q 7 L C Z x d W 9 0 O 0 M g K G 1 n L 2 1 M K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U R F 9 J T l R F U k 5 P L 0 F 1 d G 9 S Z W 1 v d m V k Q 2 9 s d W 1 u c z E u e 1 R S Q V p B Q k l M S U R B R C w w f S Z x d W 9 0 O y w m c X V v d D t T Z W N 0 a W 9 u M S 9 T V E R f S U 5 U R V J O T y 9 B d X R v U m V t b 3 Z l Z E N v b H V t b n M x L n t D I C h t Z y 9 t T C k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1 R E X 0 l O V E V S T k 8 v Q X V 0 b 1 J l b W 9 2 Z W R D b 2 x 1 b W 5 z M S 5 7 V F J B W k F C S U x J R E F E L D B 9 J n F 1 b 3 Q 7 L C Z x d W 9 0 O 1 N l Y 3 R p b 2 4 x L 1 N U R F 9 J T l R F U k 5 P L 0 F 1 d G 9 S Z W 1 v d m V k Q 2 9 s d W 1 u c z E u e 0 M g K G 1 n L 2 1 M K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1 R E X 0 l O V E V S T k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E X 0 l O V E V S T k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1 R E X 0 l O V E V S T k 8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1 b n Q i I F Z h b H V l P S J s N z I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R d W V y e U l E I i B W Y W x 1 Z T 0 i c 2 I 0 O T U z O D g 0 L W E 5 N W Y t N D I x Y S 0 5 N D M 4 L T k 0 N m J j Y j h k M D g x O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I t M T I t M j l U M j I 6 M j c 6 N T Q u N z U w M j A y O F o i I C 8 + P E V u d H J 5 I F R 5 c G U 9 I k Z p b G x D b 2 x 1 b W 5 U e X B l c y I g V m F s d W U 9 I n N C Z 1 V E Q m d B P S I g L z 4 8 R W 5 0 c n k g V H l w Z T 0 i R m l s b E N v b H V t b k 5 h b W V z I i B W Y W x 1 Z T 0 i c 1 s m c X V v d D t J R C Z x d W 9 0 O y w m c X V v d D t D M T E 6 M C Z x d W 9 0 O y w m c X V v d D t D M T E 6 M C 4 x J n F 1 b 3 Q 7 L C Z x d W 9 0 O 0 N v b X B 1 Z X N 0 b y Z x d W 9 0 O y w m c X V v d D t S a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p L 0 F 1 d G 9 S Z W 1 v d m V k Q 2 9 s d W 1 u c z E u e 0 l E L D B 9 J n F 1 b 3 Q 7 L C Z x d W 9 0 O 1 N l Y 3 R p b 2 4 x L 1 J p L 0 F 1 d G 9 S Z W 1 v d m V k Q 2 9 s d W 1 u c z E u e 0 M x M T o w L D F 9 J n F 1 b 3 Q 7 L C Z x d W 9 0 O 1 N l Y 3 R p b 2 4 x L 1 J p L 0 F 1 d G 9 S Z W 1 v d m V k Q 2 9 s d W 1 u c z E u e 0 M x M T o w L j E s M n 0 m c X V v d D s s J n F 1 b 3 Q 7 U 2 V j d G l v b j E v U m k v Q X V 0 b 1 J l b W 9 2 Z W R D b 2 x 1 b W 5 z M S 5 7 Q 2 9 t c H V l c 3 R v L D N 9 J n F 1 b 3 Q 7 L C Z x d W 9 0 O 1 N l Y 3 R p b 2 4 x L 1 J p L 0 F 1 d G 9 S Z W 1 v d m V k Q 2 9 s d W 1 u c z E u e 1 J p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J p L 0 F 1 d G 9 S Z W 1 v d m V k Q 2 9 s d W 1 u c z E u e 0 l E L D B 9 J n F 1 b 3 Q 7 L C Z x d W 9 0 O 1 N l Y 3 R p b 2 4 x L 1 J p L 0 F 1 d G 9 S Z W 1 v d m V k Q 2 9 s d W 1 u c z E u e 0 M x M T o w L D F 9 J n F 1 b 3 Q 7 L C Z x d W 9 0 O 1 N l Y 3 R p b 2 4 x L 1 J p L 0 F 1 d G 9 S Z W 1 v d m V k Q 2 9 s d W 1 u c z E u e 0 M x M T o w L j E s M n 0 m c X V v d D s s J n F 1 b 3 Q 7 U 2 V j d G l v b j E v U m k v Q X V 0 b 1 J l b W 9 2 Z W R D b 2 x 1 b W 5 z M S 5 7 Q 2 9 t c H V l c 3 R v L D N 9 J n F 1 b 3 Q 7 L C Z x d W 9 0 O 1 N l Y 3 R p b 2 4 x L 1 J p L 0 F 1 d G 9 S Z W 1 v d m V k Q 2 9 s d W 1 u c z E u e 1 J p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a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k v T 3 R y Y X M l M j B j b 2 x 1 b W 5 h c y U y M G N v b i U y M G F u d W x h Y 2 k l Q z M l Q j N u J T I w Z G U l M j B k a W 5 h b W l 6 Y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p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a S 9 D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p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G Q U 1 F a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U X V l c n l J R C I g V m F s d W U 9 I n N i Z D F h Z D d l N C 0 4 Y m N h L T Q 1 N T k t O G R j Y i 0 1 N D Q w Y z l h Y W V i O T Y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R k F N R W k v Q X V 0 b 1 J l b W 9 2 Z W R D b 2 x 1 b W 5 z M S 5 7 Q y A o b W c v b U w p L D B 9 J n F 1 b 3 Q 7 L C Z x d W 9 0 O 1 N l Y 3 R p b 2 4 x L 1 d G Q U 1 F a S 9 B d X R v U m V t b 3 Z l Z E N v b H V t b n M x L n t G Z W N o Y S A s M X 0 m c X V v d D s s J n F 1 b 3 Q 7 U 2 V j d G l v b j E v V 0 Z B T U V p L 0 F 1 d G 9 S Z W 1 v d m V k Q 2 9 s d W 1 u c z E u e 0 l E I E 1 1 Z X N 0 c m E s M n 0 m c X V v d D s s J n F 1 b 3 Q 7 U 2 V j d G l v b j E v V 0 Z B T U V p L 0 F 1 d G 9 S Z W 1 v d m V k Q 2 9 s d W 1 u c z E u e 1 R p c G 8 g Z G U g b X V l c 3 R y Y S w z f S Z x d W 9 0 O y w m c X V v d D t T Z W N 0 a W 9 u M S 9 X R k F N R W k v Q X V 0 b 1 J l b W 9 2 Z W R D b 2 x 1 b W 5 z M S 5 7 V G l w b y B k Z S B N Y X R y a X o s N H 0 m c X V v d D s s J n F 1 b 3 Q 7 U 2 V j d G l v b j E v V 0 Z B T U V p L 0 F 1 d G 9 S Z W 1 v d m V k Q 2 9 s d W 1 u c z E u e 1 B l c 2 8 g Z G U g b G E g b X V l c 3 R y Y S A o Z y k s N X 0 m c X V v d D s s J n F 1 b 3 Q 7 U 2 V j d G l v b j E v V 0 Z B T U V p L 0 F 1 d G 9 S Z W 1 v d m V k Q 2 9 s d W 1 u c z E u e 1 Z v b C B T V E Q g S W 5 0 Z X J u b y w 2 f S Z x d W 9 0 O y w m c X V v d D t T Z W N 0 a W 9 u M S 9 X R k F N R W k v Q X V 0 b 1 J l b W 9 2 Z W R D b 2 x 1 b W 5 z M S 5 7 R k F N R S B N S V g s N 3 0 m c X V v d D s s J n F 1 b 3 Q 7 U 2 V j d G l v b j E v V 0 Z B T U V p L 0 F 1 d G 9 S Z W 1 v d m V k Q 2 9 s d W 1 u c z E u e 0 M x M T o w L D h 9 J n F 1 b 3 Q 7 L C Z x d W 9 0 O 1 N l Y 3 R p b 2 4 x L 1 d G Q U 1 F a S 9 B d X R v U m V t b 3 Z l Z E N v b H V t b n M x L n t S Z W F s a X r D s y w 5 f S Z x d W 9 0 O y w m c X V v d D t T Z W N 0 a W 9 u M S 9 X R k F N R W k v Q X V 0 b 1 J l b W 9 2 Z W R D b 2 x 1 b W 5 z M S 5 7 V H J h e m F i a W x p Z G F k I C h G T 1 I t V E M t M T Q w K S w x M H 0 m c X V v d D s s J n F 1 b 3 Q 7 U 2 V j d G l v b j E v V 0 Z B T U V p L 0 F 1 d G 9 S Z W 1 v d m V k Q 2 9 s d W 1 u c z E u e 0 N v b X B 1 Z X N 0 b y w x M X 0 m c X V v d D s s J n F 1 b 3 Q 7 U 2 V j d G l v b j E v V 0 Z B T U V p L 0 F 1 d G 9 S Z W 1 v d m V k Q 2 9 s d W 1 u c z E u e 0 F y Z W E s M T J 9 J n F 1 b 3 Q 7 L C Z x d W 9 0 O 1 N l Y 3 R p b 2 4 x L 1 d G Q U 1 F a S 9 B d X R v U m V t b 3 Z l Z E N v b H V t b n M x L n t S a S 4 x L D E z f S Z x d W 9 0 O y w m c X V v d D t T Z W N 0 a W 9 u M S 9 X R k F N R W k v Q X V 0 b 1 J l b W 9 2 Z W R D b 2 x 1 b W 5 z M S 5 7 V 0 Z B T U V p M S w x N H 0 m c X V v d D s s J n F 1 b 3 Q 7 U 2 V j d G l v b j E v V 0 Z B T U V p L 0 F 1 d G 9 S Z W 1 v d m V k Q 2 9 s d W 1 u c z E u e 1 d G Q U 1 F a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d G Q U 1 F a S 9 B d X R v U m V t b 3 Z l Z E N v b H V t b n M x L n t D I C h t Z y 9 t T C k s M H 0 m c X V v d D s s J n F 1 b 3 Q 7 U 2 V j d G l v b j E v V 0 Z B T U V p L 0 F 1 d G 9 S Z W 1 v d m V k Q 2 9 s d W 1 u c z E u e 0 Z l Y 2 h h I C w x f S Z x d W 9 0 O y w m c X V v d D t T Z W N 0 a W 9 u M S 9 X R k F N R W k v Q X V 0 b 1 J l b W 9 2 Z W R D b 2 x 1 b W 5 z M S 5 7 S U Q g T X V l c 3 R y Y S w y f S Z x d W 9 0 O y w m c X V v d D t T Z W N 0 a W 9 u M S 9 X R k F N R W k v Q X V 0 b 1 J l b W 9 2 Z W R D b 2 x 1 b W 5 z M S 5 7 V G l w b y B k Z S B t d W V z d H J h L D N 9 J n F 1 b 3 Q 7 L C Z x d W 9 0 O 1 N l Y 3 R p b 2 4 x L 1 d G Q U 1 F a S 9 B d X R v U m V t b 3 Z l Z E N v b H V t b n M x L n t U a X B v I G R l I E 1 h d H J p e i w 0 f S Z x d W 9 0 O y w m c X V v d D t T Z W N 0 a W 9 u M S 9 X R k F N R W k v Q X V 0 b 1 J l b W 9 2 Z W R D b 2 x 1 b W 5 z M S 5 7 U G V z b y B k Z S B s Y S B t d W V z d H J h I C h n K S w 1 f S Z x d W 9 0 O y w m c X V v d D t T Z W N 0 a W 9 u M S 9 X R k F N R W k v Q X V 0 b 1 J l b W 9 2 Z W R D b 2 x 1 b W 5 z M S 5 7 V m 9 s I F N U R C B J b n R l c m 5 v L D Z 9 J n F 1 b 3 Q 7 L C Z x d W 9 0 O 1 N l Y 3 R p b 2 4 x L 1 d G Q U 1 F a S 9 B d X R v U m V t b 3 Z l Z E N v b H V t b n M x L n t G Q U 1 F I E 1 J W C w 3 f S Z x d W 9 0 O y w m c X V v d D t T Z W N 0 a W 9 u M S 9 X R k F N R W k v Q X V 0 b 1 J l b W 9 2 Z W R D b 2 x 1 b W 5 z M S 5 7 Q z E x O j A s O H 0 m c X V v d D s s J n F 1 b 3 Q 7 U 2 V j d G l v b j E v V 0 Z B T U V p L 0 F 1 d G 9 S Z W 1 v d m V k Q 2 9 s d W 1 u c z E u e 1 J l Y W x p e s O z L D l 9 J n F 1 b 3 Q 7 L C Z x d W 9 0 O 1 N l Y 3 R p b 2 4 x L 1 d G Q U 1 F a S 9 B d X R v U m V t b 3 Z l Z E N v b H V t b n M x L n t U c m F 6 Y W J p b G l k Y W Q g K E Z P U i 1 U Q y 0 x N D A p L D E w f S Z x d W 9 0 O y w m c X V v d D t T Z W N 0 a W 9 u M S 9 X R k F N R W k v Q X V 0 b 1 J l b W 9 2 Z W R D b 2 x 1 b W 5 z M S 5 7 Q 2 9 t c H V l c 3 R v L D E x f S Z x d W 9 0 O y w m c X V v d D t T Z W N 0 a W 9 u M S 9 X R k F N R W k v Q X V 0 b 1 J l b W 9 2 Z W R D b 2 x 1 b W 5 z M S 5 7 Q X J l Y S w x M n 0 m c X V v d D s s J n F 1 b 3 Q 7 U 2 V j d G l v b j E v V 0 Z B T U V p L 0 F 1 d G 9 S Z W 1 v d m V k Q 2 9 s d W 1 u c z E u e 1 J p L j E s M T N 9 J n F 1 b 3 Q 7 L C Z x d W 9 0 O 1 N l Y 3 R p b 2 4 x L 1 d G Q U 1 F a S 9 B d X R v U m V t b 3 Z l Z E N v b H V t b n M x L n t X R k F N R W k x L D E 0 f S Z x d W 9 0 O y w m c X V v d D t T Z W N 0 a W 9 u M S 9 X R k F N R W k v Q X V 0 b 1 J l b W 9 2 Z W R D b 2 x 1 b W 5 z M S 5 7 V 0 Z B T U V p L D E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y A o b W c v b U w p J n F 1 b 3 Q 7 L C Z x d W 9 0 O 0 Z l Y 2 h h I C Z x d W 9 0 O y w m c X V v d D t J R C B N d W V z d H J h J n F 1 b 3 Q 7 L C Z x d W 9 0 O 1 R p c G 8 g Z G U g b X V l c 3 R y Y S Z x d W 9 0 O y w m c X V v d D t U a X B v I G R l I E 1 h d H J p e i Z x d W 9 0 O y w m c X V v d D t Q Z X N v I G R l I G x h I G 1 1 Z X N 0 c m E g K G c p J n F 1 b 3 Q 7 L C Z x d W 9 0 O 1 Z v b C B T V E Q g S W 5 0 Z X J u b y Z x d W 9 0 O y w m c X V v d D t G Q U 1 F I E 1 J W C Z x d W 9 0 O y w m c X V v d D t D M T E 6 M C Z x d W 9 0 O y w m c X V v d D t S Z W F s a X r D s y Z x d W 9 0 O y w m c X V v d D t U c m F 6 Y W J p b G l k Y W Q g K E Z P U i 1 U Q y 0 x N D A p J n F 1 b 3 Q 7 L C Z x d W 9 0 O 0 N v b X B 1 Z X N 0 b y Z x d W 9 0 O y w m c X V v d D t B c m V h J n F 1 b 3 Q 7 L C Z x d W 9 0 O 1 J p L j E m c X V v d D s s J n F 1 b 3 Q 7 V 0 Z B T U V p M S Z x d W 9 0 O y w m c X V v d D t X R k F N R W k m c X V v d D t d I i A v P j x F b n R y e S B U e X B l P S J G a W x s Q 2 9 s d W 1 u V H l w Z X M i I F Z h b H V l P S J z Q l F r R 0 J n W U Z B Q U F E Q U F B R 0 F B Q U F B Q T 0 9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M i 0 x M i 0 z M F Q x N z o 1 N j o z O C 4 2 O T A w O T A 0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0 Z B T U V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G Q U 1 F a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R k F N R W k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G Q U 1 F a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Z B T U V p L 0 N v b n N 1 b H R h c y U y M G N v b W J p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Z B T U V p L 1 N l J T I w Z X h w Y W 5 k a S V D M y V C M y U y M F J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0 Z B T U V p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2 k l M j A t J T I w V 0 F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i 0 x M i 0 y O V Q y M j o y N z o 1 N S 4 4 M D E 4 N j M x W i I g L z 4 8 R W 5 0 c n k g V H l w Z T 0 i R m l s b E N v b H V t b l R 5 c G V z I i B W Y W x 1 Z T 0 i c 0 J n W U Z C U W t H Q m d Z R k F B Q U d B Q U F B I i A v P j x F b n R y e S B U e X B l P S J G a W x s Q 2 9 s d W 1 u T m F t Z X M i I F Z h b H V l P S J z W y Z x d W 9 0 O 0 N s Y X Z l J n F 1 b 3 Q 7 L C Z x d W 9 0 O 0 F j a W R v I E d y Y X N v J n F 1 b 3 Q 7 L C Z x d W 9 0 O 0 Z h Y 3 R v c i B D b 2 5 2 Z X J z a W 9 u I E Z U R 2 k m c X V v d D s s J n F 1 b 3 Q 7 R m F j d G 9 y I G R l I G N v b n Z l c n N p b 2 4 g R k F p J n F 1 b 3 Q 7 L C Z x d W 9 0 O 0 Z l Y 2 h h I C Z x d W 9 0 O y w m c X V v d D t J R C B N d W V z d H J h J n F 1 b 3 Q 7 L C Z x d W 9 0 O 1 R p c G 8 g Z G U g b X V l c 3 R y Y S Z x d W 9 0 O y w m c X V v d D t U a X B v I G R l I E 1 h d H J p e i Z x d W 9 0 O y w m c X V v d D t Q Z X N v I G R l I G x h I G 1 1 Z X N 0 c m E g K G c p J n F 1 b 3 Q 7 L C Z x d W 9 0 O 1 J l Y W x p e s O z J n F 1 b 3 Q 7 L C Z x d W 9 0 O 1 R y Y X p h Y m l s a W R h Z C A o R k 9 S L V R D L T E 0 M C k m c X V v d D s s J n F 1 b 3 Q 7 Q 2 9 t c H V l c 3 R v J n F 1 b 3 Q 7 L C Z x d W 9 0 O 1 d G Q U 1 F a S 4 x J n F 1 b 3 Q 7 L C Z x d W 9 0 O 1 d U R 2 k m c X V v d D s s J n F 1 b 3 Q 7 V 0 F p J n F 1 b 3 Q 7 X S I g L z 4 8 R W 5 0 c n k g V H l w Z T 0 i R m l s b F N 0 Y X R 1 c y I g V m F s d W U 9 I n N D b 2 1 w b G V 0 Z S I g L z 4 8 R W 5 0 c n k g V H l w Z T 0 i U X V l c n l J R C I g V m F s d W U 9 I n M w Z m N h Z T U 5 Y y 1 l Z D J l L T R i O D k t Y m I z N S 0 w Y T A x N m J m M m J l Y W Q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d p I C 0 g V 0 F p L 0 F 1 d G 9 S Z W 1 v d m V k Q 2 9 s d W 1 u c z E u e 0 N s Y X Z l L D B 9 J n F 1 b 3 Q 7 L C Z x d W 9 0 O 1 N l Y 3 R p b 2 4 x L 1 d U R 2 k g L S B X Q W k v Q X V 0 b 1 J l b W 9 2 Z W R D b 2 x 1 b W 5 z M S 5 7 Q W N p Z G 8 g R 3 J h c 2 8 s M X 0 m c X V v d D s s J n F 1 b 3 Q 7 U 2 V j d G l v b j E v V 1 R H a S A t I F d B a S 9 B d X R v U m V t b 3 Z l Z E N v b H V t b n M x L n t G Y W N 0 b 3 I g Q 2 9 u d m V y c 2 l v b i B G V E d p L D J 9 J n F 1 b 3 Q 7 L C Z x d W 9 0 O 1 N l Y 3 R p b 2 4 x L 1 d U R 2 k g L S B X Q W k v Q X V 0 b 1 J l b W 9 2 Z W R D b 2 x 1 b W 5 z M S 5 7 R m F j d G 9 y I G R l I G N v b n Z l c n N p b 2 4 g R k F p L D N 9 J n F 1 b 3 Q 7 L C Z x d W 9 0 O 1 N l Y 3 R p b 2 4 x L 1 d U R 2 k g L S B X Q W k v Q X V 0 b 1 J l b W 9 2 Z W R D b 2 x 1 b W 5 z M S 5 7 R m V j a G E g L D R 9 J n F 1 b 3 Q 7 L C Z x d W 9 0 O 1 N l Y 3 R p b 2 4 x L 1 d U R 2 k g L S B X Q W k v Q X V 0 b 1 J l b W 9 2 Z W R D b 2 x 1 b W 5 z M S 5 7 S U Q g T X V l c 3 R y Y S w 1 f S Z x d W 9 0 O y w m c X V v d D t T Z W N 0 a W 9 u M S 9 X V E d p I C 0 g V 0 F p L 0 F 1 d G 9 S Z W 1 v d m V k Q 2 9 s d W 1 u c z E u e 1 R p c G 8 g Z G U g b X V l c 3 R y Y S w 2 f S Z x d W 9 0 O y w m c X V v d D t T Z W N 0 a W 9 u M S 9 X V E d p I C 0 g V 0 F p L 0 F 1 d G 9 S Z W 1 v d m V k Q 2 9 s d W 1 u c z E u e 1 R p c G 8 g Z G U g T W F 0 c m l 6 L D d 9 J n F 1 b 3 Q 7 L C Z x d W 9 0 O 1 N l Y 3 R p b 2 4 x L 1 d U R 2 k g L S B X Q W k v Q X V 0 b 1 J l b W 9 2 Z W R D b 2 x 1 b W 5 z M S 5 7 U G V z b y B k Z S B s Y S B t d W V z d H J h I C h n K S w 4 f S Z x d W 9 0 O y w m c X V v d D t T Z W N 0 a W 9 u M S 9 X V E d p I C 0 g V 0 F p L 0 F 1 d G 9 S Z W 1 v d m V k Q 2 9 s d W 1 u c z E u e 1 J l Y W x p e s O z L D l 9 J n F 1 b 3 Q 7 L C Z x d W 9 0 O 1 N l Y 3 R p b 2 4 x L 1 d U R 2 k g L S B X Q W k v Q X V 0 b 1 J l b W 9 2 Z W R D b 2 x 1 b W 5 z M S 5 7 V H J h e m F i a W x p Z G F k I C h G T 1 I t V E M t M T Q w K S w x M H 0 m c X V v d D s s J n F 1 b 3 Q 7 U 2 V j d G l v b j E v V 1 R H a S A t I F d B a S 9 B d X R v U m V t b 3 Z l Z E N v b H V t b n M x L n t D b 2 1 w d W V z d G 8 s M T F 9 J n F 1 b 3 Q 7 L C Z x d W 9 0 O 1 N l Y 3 R p b 2 4 x L 1 d U R 2 k g L S B X Q W k v Q X V 0 b 1 J l b W 9 2 Z W R D b 2 x 1 b W 5 z M S 5 7 V 0 Z B T U V p L j E s M T J 9 J n F 1 b 3 Q 7 L C Z x d W 9 0 O 1 N l Y 3 R p b 2 4 x L 1 d U R 2 k g L S B X Q W k v Q X V 0 b 1 J l b W 9 2 Z W R D b 2 x 1 b W 5 z M S 5 7 V 1 R H a S w x M 3 0 m c X V v d D s s J n F 1 b 3 Q 7 U 2 V j d G l v b j E v V 1 R H a S A t I F d B a S 9 B d X R v U m V t b 3 Z l Z E N v b H V t b n M x L n t X Q W k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X V E d p I C 0 g V 0 F p L 0 F 1 d G 9 S Z W 1 v d m V k Q 2 9 s d W 1 u c z E u e 0 N s Y X Z l L D B 9 J n F 1 b 3 Q 7 L C Z x d W 9 0 O 1 N l Y 3 R p b 2 4 x L 1 d U R 2 k g L S B X Q W k v Q X V 0 b 1 J l b W 9 2 Z W R D b 2 x 1 b W 5 z M S 5 7 Q W N p Z G 8 g R 3 J h c 2 8 s M X 0 m c X V v d D s s J n F 1 b 3 Q 7 U 2 V j d G l v b j E v V 1 R H a S A t I F d B a S 9 B d X R v U m V t b 3 Z l Z E N v b H V t b n M x L n t G Y W N 0 b 3 I g Q 2 9 u d m V y c 2 l v b i B G V E d p L D J 9 J n F 1 b 3 Q 7 L C Z x d W 9 0 O 1 N l Y 3 R p b 2 4 x L 1 d U R 2 k g L S B X Q W k v Q X V 0 b 1 J l b W 9 2 Z W R D b 2 x 1 b W 5 z M S 5 7 R m F j d G 9 y I G R l I G N v b n Z l c n N p b 2 4 g R k F p L D N 9 J n F 1 b 3 Q 7 L C Z x d W 9 0 O 1 N l Y 3 R p b 2 4 x L 1 d U R 2 k g L S B X Q W k v Q X V 0 b 1 J l b W 9 2 Z W R D b 2 x 1 b W 5 z M S 5 7 R m V j a G E g L D R 9 J n F 1 b 3 Q 7 L C Z x d W 9 0 O 1 N l Y 3 R p b 2 4 x L 1 d U R 2 k g L S B X Q W k v Q X V 0 b 1 J l b W 9 2 Z W R D b 2 x 1 b W 5 z M S 5 7 S U Q g T X V l c 3 R y Y S w 1 f S Z x d W 9 0 O y w m c X V v d D t T Z W N 0 a W 9 u M S 9 X V E d p I C 0 g V 0 F p L 0 F 1 d G 9 S Z W 1 v d m V k Q 2 9 s d W 1 u c z E u e 1 R p c G 8 g Z G U g b X V l c 3 R y Y S w 2 f S Z x d W 9 0 O y w m c X V v d D t T Z W N 0 a W 9 u M S 9 X V E d p I C 0 g V 0 F p L 0 F 1 d G 9 S Z W 1 v d m V k Q 2 9 s d W 1 u c z E u e 1 R p c G 8 g Z G U g T W F 0 c m l 6 L D d 9 J n F 1 b 3 Q 7 L C Z x d W 9 0 O 1 N l Y 3 R p b 2 4 x L 1 d U R 2 k g L S B X Q W k v Q X V 0 b 1 J l b W 9 2 Z W R D b 2 x 1 b W 5 z M S 5 7 U G V z b y B k Z S B s Y S B t d W V z d H J h I C h n K S w 4 f S Z x d W 9 0 O y w m c X V v d D t T Z W N 0 a W 9 u M S 9 X V E d p I C 0 g V 0 F p L 0 F 1 d G 9 S Z W 1 v d m V k Q 2 9 s d W 1 u c z E u e 1 J l Y W x p e s O z L D l 9 J n F 1 b 3 Q 7 L C Z x d W 9 0 O 1 N l Y 3 R p b 2 4 x L 1 d U R 2 k g L S B X Q W k v Q X V 0 b 1 J l b W 9 2 Z W R D b 2 x 1 b W 5 z M S 5 7 V H J h e m F i a W x p Z G F k I C h G T 1 I t V E M t M T Q w K S w x M H 0 m c X V v d D s s J n F 1 b 3 Q 7 U 2 V j d G l v b j E v V 1 R H a S A t I F d B a S 9 B d X R v U m V t b 3 Z l Z E N v b H V t b n M x L n t D b 2 1 w d W V z d G 8 s M T F 9 J n F 1 b 3 Q 7 L C Z x d W 9 0 O 1 N l Y 3 R p b 2 4 x L 1 d U R 2 k g L S B X Q W k v Q X V 0 b 1 J l b W 9 2 Z W R D b 2 x 1 b W 5 z M S 5 7 V 0 Z B T U V p L j E s M T J 9 J n F 1 b 3 Q 7 L C Z x d W 9 0 O 1 N l Y 3 R p b 2 4 x L 1 d U R 2 k g L S B X Q W k v Q X V 0 b 1 J l b W 9 2 Z W R D b 2 x 1 b W 5 z M S 5 7 V 1 R H a S w x M 3 0 m c X V v d D s s J n F 1 b 3 Q 7 U 2 V j d G l v b j E v V 1 R H a S A t I F d B a S 9 B d X R v U m V t b 3 Z l Z E N v b H V t b n M x L n t X Q W k s M T R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Q y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d U R 2 k l M j A t J T I w V 0 F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2 k l M j A t J T I w V 0 F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R 2 k l M j A t J T I w V 0 F p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p J T I w L S U y M F d B a S 9 E d X B s a W N h Z G 9 z J T I w c X V p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X V E d p J T I w L S U y M F d B a S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a S U y M C 0 l M j B X Q W k v U 2 U l M j B l e H B h b m R p J U M z J U I z J T I w V 0 Z B T U V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a S U y M C 0 l M j B X Q W k v U G V y c 2 9 u Y W x p e m F k Y S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1 R H a S U y M C 0 l M j B X Q W k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G Q U 1 F a S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X N h J T I w d G 9 0 Y W w l M j A l M j U 8 L 0 l 0 Z W 1 Q Y X R o P j w v S X R l b U x v Y 2 F 0 a W 9 u P j x T d G F i b G V F b n R y a W V z P j x F b n R y e S B U e X B l P S J G a W x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l F 1 Z X J 5 S U Q i I F Z h b H V l P S J z Y 2 U 5 M W U y M T I t Z D U 1 Z C 0 0 Y z Z l L T k w O G I t M j d m N m I z O T J m Z T Q 2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M y 0 w M S 0 x M 1 Q x O T o y M z o x M i 4 1 N z k w N D M w W i I g L z 4 8 R W 5 0 c n k g V H l w Z T 0 i R m l s b E N v b H V t b l R 5 c G V z I i B W Y W x 1 Z T 0 i c 0 N R Q U F B Q U F B Q m d Z P S I g L z 4 8 R W 5 0 c n k g V H l w Z T 0 i R m l s b E N v b H V t b k 5 h b W V z I i B W Y W x 1 Z T 0 i c 1 s m c X V v d D t G Z W N o Y S A m c X V v d D s s J n F 1 b 3 Q 7 S U Q g T X V l c 3 R y Y S Z x d W 9 0 O y w m c X V v d D t U a X B v I G R l I G 1 1 Z X N 0 c m E m c X V v d D s s J n F 1 b 3 Q 7 V G l w b y B k Z S B N Y X R y a X o m c X V v d D s s J n F 1 b 3 Q 7 V G l w b y Z x d W 9 0 O y w m c X V v d D t D b 2 5 0 Z W 5 p Z G 8 m c X V v d D s s J n F 1 b 3 Q 7 U m V h b G l 6 w 7 M m c X V v d D s s J n F 1 b 3 Q 7 V H J h e m F i a W x p Z G F k I C h G T 1 I t V E M t M T Q w K S Z x d W 9 0 O 1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c m F z Y S B 0 b 3 R h b C A l L 0 F 1 d G 9 S Z W 1 v d m V k Q 2 9 s d W 1 u c z E u e 0 Z l Y 2 h h I C w w f S Z x d W 9 0 O y w m c X V v d D t T Z W N 0 a W 9 u M S 9 H c m F z Y S B 0 b 3 R h b C A l L 0 F 1 d G 9 S Z W 1 v d m V k Q 2 9 s d W 1 u c z E u e 0 l E I E 1 1 Z X N 0 c m E s M X 0 m c X V v d D s s J n F 1 b 3 Q 7 U 2 V j d G l v b j E v R 3 J h c 2 E g d G 9 0 Y W w g J S 9 B d X R v U m V t b 3 Z l Z E N v b H V t b n M x L n t U a X B v I G R l I G 1 1 Z X N 0 c m E s M n 0 m c X V v d D s s J n F 1 b 3 Q 7 U 2 V j d G l v b j E v R 3 J h c 2 E g d G 9 0 Y W w g J S 9 B d X R v U m V t b 3 Z l Z E N v b H V t b n M x L n t U a X B v I G R l I E 1 h d H J p e i w z f S Z x d W 9 0 O y w m c X V v d D t T Z W N 0 a W 9 u M S 9 H c m F z Y S B 0 b 3 R h b C A l L 0 F 1 d G 9 S Z W 1 v d m V k Q 2 9 s d W 1 u c z E u e 1 R p c G 8 s N H 0 m c X V v d D s s J n F 1 b 3 Q 7 U 2 V j d G l v b j E v R 3 J h c 2 E g d G 9 0 Y W w g J S 9 B d X R v U m V t b 3 Z l Z E N v b H V t b n M x L n t D b 2 5 0 Z W 5 p Z G 8 s N X 0 m c X V v d D s s J n F 1 b 3 Q 7 U 2 V j d G l v b j E v R 3 J h c 2 E g d G 9 0 Y W w g J S 9 B d X R v U m V t b 3 Z l Z E N v b H V t b n M x L n t S Z W F s a X r D s y w 2 f S Z x d W 9 0 O y w m c X V v d D t T Z W N 0 a W 9 u M S 9 H c m F z Y S B 0 b 3 R h b C A l L 0 F 1 d G 9 S Z W 1 v d m V k Q 2 9 s d W 1 u c z E u e 1 R y Y X p h Y m l s a W R h Z C A o R k 9 S L V R D L T E 0 M C k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3 J h c 2 E g d G 9 0 Y W w g J S 9 B d X R v U m V t b 3 Z l Z E N v b H V t b n M x L n t G Z W N o Y S A s M H 0 m c X V v d D s s J n F 1 b 3 Q 7 U 2 V j d G l v b j E v R 3 J h c 2 E g d G 9 0 Y W w g J S 9 B d X R v U m V t b 3 Z l Z E N v b H V t b n M x L n t J R C B N d W V z d H J h L D F 9 J n F 1 b 3 Q 7 L C Z x d W 9 0 O 1 N l Y 3 R p b 2 4 x L 0 d y Y X N h I H R v d G F s I C U v Q X V 0 b 1 J l b W 9 2 Z W R D b 2 x 1 b W 5 z M S 5 7 V G l w b y B k Z S B t d W V z d H J h L D J 9 J n F 1 b 3 Q 7 L C Z x d W 9 0 O 1 N l Y 3 R p b 2 4 x L 0 d y Y X N h I H R v d G F s I C U v Q X V 0 b 1 J l b W 9 2 Z W R D b 2 x 1 b W 5 z M S 5 7 V G l w b y B k Z S B N Y X R y a X o s M 3 0 m c X V v d D s s J n F 1 b 3 Q 7 U 2 V j d G l v b j E v R 3 J h c 2 E g d G 9 0 Y W w g J S 9 B d X R v U m V t b 3 Z l Z E N v b H V t b n M x L n t U a X B v L D R 9 J n F 1 b 3 Q 7 L C Z x d W 9 0 O 1 N l Y 3 R p b 2 4 x L 0 d y Y X N h I H R v d G F s I C U v Q X V 0 b 1 J l b W 9 2 Z W R D b 2 x 1 b W 5 z M S 5 7 Q 2 9 u d G V u a W R v L D V 9 J n F 1 b 3 Q 7 L C Z x d W 9 0 O 1 N l Y 3 R p b 2 4 x L 0 d y Y X N h I H R v d G F s I C U v Q X V 0 b 1 J l b W 9 2 Z W R D b 2 x 1 b W 5 z M S 5 7 U m V h b G l 6 w 7 M s N n 0 m c X V v d D s s J n F 1 b 3 Q 7 U 2 V j d G l v b j E v R 3 J h c 2 E g d G 9 0 Y W w g J S 9 B d X R v U m V t b 3 Z l Z E N v b H V t b n M x L n t U c m F 6 Y W J p b G l k Y W Q g K E Z P U i 1 U Q y 0 x N D A p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c m F z Y S U y M H R v d G F s J T I w J T I 1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X N h J T I w d G 9 0 Y W w l M j A l M j U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F z Y S U y M H R v d G F s J T I w J T I 1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y Y X N h J T I w d G 9 0 Y W w l M j A l M j U v U G V y c 2 9 u Y W x p e m F k Y S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U k Z J T C 1 U T 1 R B T D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U E V S R k l M X 1 R P V E F M I i A v P j x F b n R y e S B U e X B l P S J G a W x s Z W R D b 2 1 w b G V 0 Z V J l c 3 V s d F R v V 2 9 y a 3 N o Z W V 0 I i B W Y W x 1 Z T 0 i b D E i I C 8 + P E V u d H J 5 I F R 5 c G U 9 I l F 1 Z X J 5 S U Q i I F Z h b H V l P S J z O G R k Y m M 4 Y j k t Y T N j N i 0 0 N m N l L W E x M 2 Q t Z j c 3 O T A 3 M D M y Y W M 2 I i A v P j x F b n R y e S B U e X B l P S J G a W x s T G F z d F V w Z G F 0 Z W Q i I F Z h b H V l P S J k M j A y M y 0 w M S 0 z M F Q x N j o w O D o y M y 4 0 N D E 5 N D c 1 W i I g L z 4 8 R W 5 0 c n k g V H l w Z T 0 i R m l s b E N v b H V t b l R 5 c G V z I i B W Y W x 1 Z T 0 i c 0 N R Q U F B Q U F H Q m d B P S I g L z 4 8 R W 5 0 c n k g V H l w Z T 0 i R m l s b E N v b H V t b k 5 h b W V z I i B W Y W x 1 Z T 0 i c 1 s m c X V v d D t G Z W N o Y S A m c X V v d D s s J n F 1 b 3 Q 7 S U Q g T X V l c 3 R y Y S Z x d W 9 0 O y w m c X V v d D t U a X B v I G R l I G 1 1 Z X N 0 c m E m c X V v d D s s J n F 1 b 3 Q 7 V G l w b y B k Z S B N Y X R y a X o m c X V v d D s s J n F 1 b 3 Q 7 V G l w b y Z x d W 9 0 O y w m c X V v d D t S Z W F s a X r D s y Z x d W 9 0 O y w m c X V v d D t U c m F 6 Y W J p b G l k Y W Q g K E Z P U i 1 U Q y 0 x N D A p J n F 1 b 3 Q 7 L C Z x d W 9 0 O 0 N v b n R l b m l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F U k Z J T C 1 U T 1 R B T C 9 B d X R v U m V t b 3 Z l Z E N v b H V t b n M x L n t G Z W N o Y S A s M H 0 m c X V v d D s s J n F 1 b 3 Q 7 U 2 V j d G l v b j E v U E V S R k l M L V R P V E F M L 0 F 1 d G 9 S Z W 1 v d m V k Q 2 9 s d W 1 u c z E u e 0 l E I E 1 1 Z X N 0 c m E s M X 0 m c X V v d D s s J n F 1 b 3 Q 7 U 2 V j d G l v b j E v U E V S R k l M L V R P V E F M L 0 F 1 d G 9 S Z W 1 v d m V k Q 2 9 s d W 1 u c z E u e 1 R p c G 8 g Z G U g b X V l c 3 R y Y S w y f S Z x d W 9 0 O y w m c X V v d D t T Z W N 0 a W 9 u M S 9 Q R V J G S U w t V E 9 U Q U w v Q X V 0 b 1 J l b W 9 2 Z W R D b 2 x 1 b W 5 z M S 5 7 V G l w b y B k Z S B N Y X R y a X o s M 3 0 m c X V v d D s s J n F 1 b 3 Q 7 U 2 V j d G l v b j E v U E V S R k l M L V R P V E F M L 0 F 1 d G 9 S Z W 1 v d m V k Q 2 9 s d W 1 u c z E u e 1 R p c G 8 s N H 0 m c X V v d D s s J n F 1 b 3 Q 7 U 2 V j d G l v b j E v U E V S R k l M L V R P V E F M L 0 F 1 d G 9 S Z W 1 v d m V k Q 2 9 s d W 1 u c z E u e 1 J l Y W x p e s O z L D V 9 J n F 1 b 3 Q 7 L C Z x d W 9 0 O 1 N l Y 3 R p b 2 4 x L 1 B F U k Z J T C 1 U T 1 R B T C 9 B d X R v U m V t b 3 Z l Z E N v b H V t b n M x L n t U c m F 6 Y W J p b G l k Y W Q g K E Z P U i 1 U Q y 0 x N D A p L D Z 9 J n F 1 b 3 Q 7 L C Z x d W 9 0 O 1 N l Y 3 R p b 2 4 x L 1 B F U k Z J T C 1 U T 1 R B T C 9 B d X R v U m V t b 3 Z l Z E N v b H V t b n M x L n t D b 2 5 0 Z W 5 p Z G 8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E V S R k l M L V R P V E F M L 0 F 1 d G 9 S Z W 1 v d m V k Q 2 9 s d W 1 u c z E u e 0 Z l Y 2 h h I C w w f S Z x d W 9 0 O y w m c X V v d D t T Z W N 0 a W 9 u M S 9 Q R V J G S U w t V E 9 U Q U w v Q X V 0 b 1 J l b W 9 2 Z W R D b 2 x 1 b W 5 z M S 5 7 S U Q g T X V l c 3 R y Y S w x f S Z x d W 9 0 O y w m c X V v d D t T Z W N 0 a W 9 u M S 9 Q R V J G S U w t V E 9 U Q U w v Q X V 0 b 1 J l b W 9 2 Z W R D b 2 x 1 b W 5 z M S 5 7 V G l w b y B k Z S B t d W V z d H J h L D J 9 J n F 1 b 3 Q 7 L C Z x d W 9 0 O 1 N l Y 3 R p b 2 4 x L 1 B F U k Z J T C 1 U T 1 R B T C 9 B d X R v U m V t b 3 Z l Z E N v b H V t b n M x L n t U a X B v I G R l I E 1 h d H J p e i w z f S Z x d W 9 0 O y w m c X V v d D t T Z W N 0 a W 9 u M S 9 Q R V J G S U w t V E 9 U Q U w v Q X V 0 b 1 J l b W 9 2 Z W R D b 2 x 1 b W 5 z M S 5 7 V G l w b y w 0 f S Z x d W 9 0 O y w m c X V v d D t T Z W N 0 a W 9 u M S 9 Q R V J G S U w t V E 9 U Q U w v Q X V 0 b 1 J l b W 9 2 Z W R D b 2 x 1 b W 5 z M S 5 7 U m V h b G l 6 w 7 M s N X 0 m c X V v d D s s J n F 1 b 3 Q 7 U 2 V j d G l v b j E v U E V S R k l M L V R P V E F M L 0 F 1 d G 9 S Z W 1 v d m V k Q 2 9 s d W 1 u c z E u e 1 R y Y X p h Y m l s a W R h Z C A o R k 9 S L V R D L T E 0 M C k s N n 0 m c X V v d D s s J n F 1 b 3 Q 7 U 2 V j d G l v b j E v U E V S R k l M L V R P V E F M L 0 F 1 d G 9 S Z W 1 v d m V k Q 2 9 s d W 1 u c z E u e 0 N v b n R l b m l k b y w 3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F U k Z J T C 1 U T 1 R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w t V E 9 U Q U w v Q 2 9 u c 3 V s d G E l M j B h b m V 4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L V R P V E F M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h c 2 E l M j B 0 b 3 R h b C U y M C U y N S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h c 2 E l M j B 0 b 3 R h b C U y M C U y N S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3 J h c 2 E l M j B 0 b 3 R h b C U y M C U y N S 9 D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U k Z J T F 9 B Q 1 9 H U k F T T 1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D A x M T B i M W M t M z I z O S 0 0 M T A z L T h m N T M t O D Z l N z Z l O W Z h Z W Y 1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V G F y Z 2 V 0 I i B W Y W x 1 Z T 0 i c 1 B F U k Z J T F 9 B Q 1 9 H U k F T T 1 M i I C 8 + P E V u d H J 5 I F R 5 c G U 9 I k Z p b G x M Y X N 0 V X B k Y X R l Z C I g V m F s d W U 9 I m Q y M D I z L T A x L T M w V D E 2 O j A 4 O j I y L j M 5 N T A 2 N j J a I i A v P j x F b n R y e S B U e X B l P S J G a W x s R X J y b 3 J D b 3 V u d C I g V m F s d W U 9 I m w w I i A v P j x F b n R y e S B U e X B l P S J G a W x s Q 2 9 s d W 1 u V H l w Z X M i I F Z h b H V l P S J z Q 1 F B Q U F B W U d B Q V l H I i A v P j x F b n R y e S B U e X B l P S J G a W x s Q 2 9 s d W 1 u T m F t Z X M i I F Z h b H V l P S J z W y Z x d W 9 0 O 0 Z l Y 2 h h I C Z x d W 9 0 O y w m c X V v d D t J R C B N d W V z d H J h J n F 1 b 3 Q 7 L C Z x d W 9 0 O 1 R p c G 8 g Z G U g b X V l c 3 R y Y S Z x d W 9 0 O y w m c X V v d D t U a X B v I G R l I E 1 h d H J p e i Z x d W 9 0 O y w m c X V v d D t B Y 2 l k b y B H c m F z b y Z x d W 9 0 O y w m c X V v d D t V b m l k Y W Q m c X V v d D s s J n F 1 b 3 Q 7 Q 2 9 u d G V u a W R v J n F 1 b 3 Q 7 L C Z x d W 9 0 O 1 R y Y X p h Y m l s a W R h Z C A o R k 9 S L V R D L T E 0 M C k m c X V v d D s s J n F 1 b 3 Q 7 U m V h b G l 6 w 7 M m c X V v d D t d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F U k Z J T F 9 B Q 1 9 H U k F T T 1 M v Q X V 0 b 1 J l b W 9 2 Z W R D b 2 x 1 b W 5 z M S 5 7 R m V j a G E g L D B 9 J n F 1 b 3 Q 7 L C Z x d W 9 0 O 1 N l Y 3 R p b 2 4 x L 1 B F U k Z J T F 9 B Q 1 9 H U k F T T 1 M v Q X V 0 b 1 J l b W 9 2 Z W R D b 2 x 1 b W 5 z M S 5 7 S U Q g T X V l c 3 R y Y S w x f S Z x d W 9 0 O y w m c X V v d D t T Z W N 0 a W 9 u M S 9 Q R V J G S U x f Q U N f R 1 J B U 0 9 T L 0 F 1 d G 9 S Z W 1 v d m V k Q 2 9 s d W 1 u c z E u e 1 R p c G 8 g Z G U g b X V l c 3 R y Y S w y f S Z x d W 9 0 O y w m c X V v d D t T Z W N 0 a W 9 u M S 9 Q R V J G S U x f Q U N f R 1 J B U 0 9 T L 0 F 1 d G 9 S Z W 1 v d m V k Q 2 9 s d W 1 u c z E u e 1 R p c G 8 g Z G U g T W F 0 c m l 6 L D N 9 J n F 1 b 3 Q 7 L C Z x d W 9 0 O 1 N l Y 3 R p b 2 4 x L 1 B F U k Z J T F 9 B Q 1 9 H U k F T T 1 M v Q X V 0 b 1 J l b W 9 2 Z W R D b 2 x 1 b W 5 z M S 5 7 Q W N p Z G 8 g R 3 J h c 2 8 s N H 0 m c X V v d D s s J n F 1 b 3 Q 7 U 2 V j d G l v b j E v U E V S R k l M X 0 F D X 0 d S Q V N P U y 9 B d X R v U m V t b 3 Z l Z E N v b H V t b n M x L n t V b m l k Y W Q s N X 0 m c X V v d D s s J n F 1 b 3 Q 7 U 2 V j d G l v b j E v U E V S R k l M X 0 F D X 0 d S Q V N P U y 9 B d X R v U m V t b 3 Z l Z E N v b H V t b n M x L n t D b 2 5 0 Z W 5 p Z G 8 s N n 0 m c X V v d D s s J n F 1 b 3 Q 7 U 2 V j d G l v b j E v U E V S R k l M X 0 F D X 0 d S Q V N P U y 9 B d X R v U m V t b 3 Z l Z E N v b H V t b n M x L n t U c m F 6 Y W J p b G l k Y W Q g K E Z P U i 1 U Q y 0 x N D A p L D d 9 J n F 1 b 3 Q 7 L C Z x d W 9 0 O 1 N l Y 3 R p b 2 4 x L 1 B F U k Z J T F 9 B Q 1 9 H U k F T T 1 M v Q X V 0 b 1 J l b W 9 2 Z W R D b 2 x 1 b W 5 z M S 5 7 U m V h b G l 6 w 7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E V S R k l M X 0 F D X 0 d S Q V N P U y 9 B d X R v U m V t b 3 Z l Z E N v b H V t b n M x L n t G Z W N o Y S A s M H 0 m c X V v d D s s J n F 1 b 3 Q 7 U 2 V j d G l v b j E v U E V S R k l M X 0 F D X 0 d S Q V N P U y 9 B d X R v U m V t b 3 Z l Z E N v b H V t b n M x L n t J R C B N d W V z d H J h L D F 9 J n F 1 b 3 Q 7 L C Z x d W 9 0 O 1 N l Y 3 R p b 2 4 x L 1 B F U k Z J T F 9 B Q 1 9 H U k F T T 1 M v Q X V 0 b 1 J l b W 9 2 Z W R D b 2 x 1 b W 5 z M S 5 7 V G l w b y B k Z S B t d W V z d H J h L D J 9 J n F 1 b 3 Q 7 L C Z x d W 9 0 O 1 N l Y 3 R p b 2 4 x L 1 B F U k Z J T F 9 B Q 1 9 H U k F T T 1 M v Q X V 0 b 1 J l b W 9 2 Z W R D b 2 x 1 b W 5 z M S 5 7 V G l w b y B k Z S B N Y X R y a X o s M 3 0 m c X V v d D s s J n F 1 b 3 Q 7 U 2 V j d G l v b j E v U E V S R k l M X 0 F D X 0 d S Q V N P U y 9 B d X R v U m V t b 3 Z l Z E N v b H V t b n M x L n t B Y 2 l k b y B H c m F z b y w 0 f S Z x d W 9 0 O y w m c X V v d D t T Z W N 0 a W 9 u M S 9 Q R V J G S U x f Q U N f R 1 J B U 0 9 T L 0 F 1 d G 9 S Z W 1 v d m V k Q 2 9 s d W 1 u c z E u e 1 V u a W R h Z C w 1 f S Z x d W 9 0 O y w m c X V v d D t T Z W N 0 a W 9 u M S 9 Q R V J G S U x f Q U N f R 1 J B U 0 9 T L 0 F 1 d G 9 S Z W 1 v d m V k Q 2 9 s d W 1 u c z E u e 0 N v b n R l b m l k b y w 2 f S Z x d W 9 0 O y w m c X V v d D t T Z W N 0 a W 9 u M S 9 Q R V J G S U x f Q U N f R 1 J B U 0 9 T L 0 F 1 d G 9 S Z W 1 v d m V k Q 2 9 s d W 1 u c z E u e 1 R y Y X p h Y m l s a W R h Z C A o R k 9 S L V R D L T E 0 M C k s N 3 0 m c X V v d D s s J n F 1 b 3 Q 7 U 2 V j d G l v b j E v U E V S R k l M X 0 F D X 0 d S Q V N P U y 9 B d X R v U m V t b 3 Z l Z E N v b H V t b n M x L n t S Z W F s a X r D s y w 4 f S Z x d W 9 0 O 1 0 s J n F 1 b 3 Q 7 U m V s Y X R p b 2 5 z a G l w S W 5 m b y Z x d W 9 0 O z p b X X 0 i I C 8 + P E V u d H J 5 I F R 5 c G U 9 I k Z p b G x D b 3 V u d C I g V m F s d W U 9 I m w x N D Q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E V S R k l M X 0 F D X 0 d S Q V N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x f Q U N f R 1 J B U 0 9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U k Z J T F 9 B Q 1 9 H U k F T T 1 M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U k Z J T F 9 B Q 1 9 H U k F T T 1 M v U 2 U l M j B l e H B h b m R p J U M z J U I z J T I w V 1 R H a S U y M C 0 l M j B X Q W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x f Q U N f R 1 J B U 0 9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x f Q U N f R 1 J B U 0 9 T L 0 N v b H V t b m E l M j B j b 2 5 k a W N p b 2 5 h b C U y M G F n c m V n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X 0 F D X 0 d S Q V N P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X 0 F D X 0 d S Q V N P U y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U k Z J T F 9 B Q 1 9 H U k F T T 1 M v V G V 4 d G 8 l M j B l e H R y Y S V D M y V B R G R v J T I w Z W 5 0 c m U l M j B k Z W x p b W l 0 Y W R v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X 0 F D X 0 d S Q V N P U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X 0 F D X 0 d S Q V N P U y 9 E d X B s a W N h Z G 9 z J T I w c X V p d G F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E F O Q 0 9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Z l Y 2 h h I C Z x d W 9 0 O y w m c X V v d D t J R C B N d W V z d H J h J n F 1 b 3 Q 7 L C Z x d W 9 0 O 1 R p c G 8 g Z G U g b X V l c 3 R y Y S Z x d W 9 0 O y w m c X V v d D t U a X B v I G R l I E 1 h d H J p e i Z x d W 9 0 O y w m c X V v d D t Q Z X N v I G R l I G x h I G 1 1 Z X N 0 c m E g K G c p J n F 1 b 3 Q 7 L C Z x d W 9 0 O 1 N U R C B J T l R F U k 5 P J n F 1 b 3 Q 7 L C Z x d W 9 0 O 1 Z v b C B T V E Q g S W 5 0 Z X J u b y Z x d W 9 0 O y w m c X V v d D t G Q U 1 F I E 1 J W C Z x d W 9 0 O y w m c X V v d D t F c 3 R h Z G 8 m c X V v d D s s J n F 1 b 3 Q 7 U m V h b G l 6 w 7 M m c X V v d D s s J n F 1 b 3 Q 7 U m V 2 a X P D s y Z x d W 9 0 O y w m c X V v d D t U c m F 6 Y W J p b G l k Y W Q g K E Z P U i 1 U Q y 0 x N D A p J n F 1 b 3 Q 7 L C Z x d W 9 0 O 0 F 0 c m l i d X R v J n F 1 b 3 Q 7 L C Z x d W 9 0 O 1 Z h b G 9 y J n F 1 b 3 Q 7 X S I g L z 4 8 R W 5 0 c n k g V H l w Z T 0 i R m l s b E N v b H V t b l R 5 c G V z I i B W Y W x 1 Z T 0 i c 0 N R W U d C Z 1 V H Q X d Z R 0 J n Q U d C Z 0 E 9 I i A v P j x F b n R y e S B U e X B l P S J G a W x s T G F z d F V w Z G F 0 Z W Q i I F Z h b H V l P S J k M j A y M i 0 x M i 0 y O V Q y M j o y N z o 1 M y 4 1 M D Y 4 M j g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0 I i A v P j x F b n R y e S B U e X B l P S J R d W V y e U l E I i B W Y W x 1 Z T 0 i c 2 N l O T I y M j U y L T Y 5 M T I t N G M 3 N S 0 4 Z T Z i L T c y N D A 5 N D M y M W I 2 Y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x B T k N P U y 9 B d X R v U m V t b 3 Z l Z E N v b H V t b n M x L n t G Z W N o Y S A s M H 0 m c X V v d D s s J n F 1 b 3 Q 7 U 2 V j d G l v b j E v Q k x B T k N P U y 9 B d X R v U m V t b 3 Z l Z E N v b H V t b n M x L n t J R C B N d W V z d H J h L D F 9 J n F 1 b 3 Q 7 L C Z x d W 9 0 O 1 N l Y 3 R p b 2 4 x L 0 J M Q U 5 D T 1 M v Q X V 0 b 1 J l b W 9 2 Z W R D b 2 x 1 b W 5 z M S 5 7 V G l w b y B k Z S B t d W V z d H J h L D J 9 J n F 1 b 3 Q 7 L C Z x d W 9 0 O 1 N l Y 3 R p b 2 4 x L 0 J M Q U 5 D T 1 M v Q X V 0 b 1 J l b W 9 2 Z W R D b 2 x 1 b W 5 z M S 5 7 V G l w b y B k Z S B N Y X R y a X o s M 3 0 m c X V v d D s s J n F 1 b 3 Q 7 U 2 V j d G l v b j E v Q k x B T k N P U y 9 B d X R v U m V t b 3 Z l Z E N v b H V t b n M x L n t Q Z X N v I G R l I G x h I G 1 1 Z X N 0 c m E g K G c p L D R 9 J n F 1 b 3 Q 7 L C Z x d W 9 0 O 1 N l Y 3 R p b 2 4 x L 0 J M Q U 5 D T 1 M v Q X V 0 b 1 J l b W 9 2 Z W R D b 2 x 1 b W 5 z M S 5 7 U 1 R E I E l O V E V S T k 8 s N X 0 m c X V v d D s s J n F 1 b 3 Q 7 U 2 V j d G l v b j E v Q k x B T k N P U y 9 B d X R v U m V t b 3 Z l Z E N v b H V t b n M x L n t W b 2 w g U 1 R E I E l u d G V y b m 8 s N n 0 m c X V v d D s s J n F 1 b 3 Q 7 U 2 V j d G l v b j E v Q k x B T k N P U y 9 B d X R v U m V t b 3 Z l Z E N v b H V t b n M x L n t G Q U 1 F I E 1 J W C w 3 f S Z x d W 9 0 O y w m c X V v d D t T Z W N 0 a W 9 u M S 9 C T E F O Q 0 9 T L 0 F 1 d G 9 S Z W 1 v d m V k Q 2 9 s d W 1 u c z E u e 0 V z d G F k b y w 4 f S Z x d W 9 0 O y w m c X V v d D t T Z W N 0 a W 9 u M S 9 C T E F O Q 0 9 T L 0 F 1 d G 9 S Z W 1 v d m V k Q 2 9 s d W 1 u c z E u e 1 J l Y W x p e s O z L D l 9 J n F 1 b 3 Q 7 L C Z x d W 9 0 O 1 N l Y 3 R p b 2 4 x L 0 J M Q U 5 D T 1 M v Q X V 0 b 1 J l b W 9 2 Z W R D b 2 x 1 b W 5 z M S 5 7 U m V 2 a X P D s y w x M H 0 m c X V v d D s s J n F 1 b 3 Q 7 U 2 V j d G l v b j E v Q k x B T k N P U y 9 B d X R v U m V t b 3 Z l Z E N v b H V t b n M x L n t U c m F 6 Y W J p b G l k Y W Q g K E Z P U i 1 U Q y 0 x N D A p L D E x f S Z x d W 9 0 O y w m c X V v d D t T Z W N 0 a W 9 u M S 9 C T E F O Q 0 9 T L 0 F 1 d G 9 S Z W 1 v d m V k Q 2 9 s d W 1 u c z E u e 0 F 0 c m l i d X R v L D E y f S Z x d W 9 0 O y w m c X V v d D t T Z W N 0 a W 9 u M S 9 C T E F O Q 0 9 T L 0 F 1 d G 9 S Z W 1 v d m V k Q 2 9 s d W 1 u c z E u e 1 Z h b G 9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Q k x B T k N P U y 9 B d X R v U m V t b 3 Z l Z E N v b H V t b n M x L n t G Z W N o Y S A s M H 0 m c X V v d D s s J n F 1 b 3 Q 7 U 2 V j d G l v b j E v Q k x B T k N P U y 9 B d X R v U m V t b 3 Z l Z E N v b H V t b n M x L n t J R C B N d W V z d H J h L D F 9 J n F 1 b 3 Q 7 L C Z x d W 9 0 O 1 N l Y 3 R p b 2 4 x L 0 J M Q U 5 D T 1 M v Q X V 0 b 1 J l b W 9 2 Z W R D b 2 x 1 b W 5 z M S 5 7 V G l w b y B k Z S B t d W V z d H J h L D J 9 J n F 1 b 3 Q 7 L C Z x d W 9 0 O 1 N l Y 3 R p b 2 4 x L 0 J M Q U 5 D T 1 M v Q X V 0 b 1 J l b W 9 2 Z W R D b 2 x 1 b W 5 z M S 5 7 V G l w b y B k Z S B N Y X R y a X o s M 3 0 m c X V v d D s s J n F 1 b 3 Q 7 U 2 V j d G l v b j E v Q k x B T k N P U y 9 B d X R v U m V t b 3 Z l Z E N v b H V t b n M x L n t Q Z X N v I G R l I G x h I G 1 1 Z X N 0 c m E g K G c p L D R 9 J n F 1 b 3 Q 7 L C Z x d W 9 0 O 1 N l Y 3 R p b 2 4 x L 0 J M Q U 5 D T 1 M v Q X V 0 b 1 J l b W 9 2 Z W R D b 2 x 1 b W 5 z M S 5 7 U 1 R E I E l O V E V S T k 8 s N X 0 m c X V v d D s s J n F 1 b 3 Q 7 U 2 V j d G l v b j E v Q k x B T k N P U y 9 B d X R v U m V t b 3 Z l Z E N v b H V t b n M x L n t W b 2 w g U 1 R E I E l u d G V y b m 8 s N n 0 m c X V v d D s s J n F 1 b 3 Q 7 U 2 V j d G l v b j E v Q k x B T k N P U y 9 B d X R v U m V t b 3 Z l Z E N v b H V t b n M x L n t G Q U 1 F I E 1 J W C w 3 f S Z x d W 9 0 O y w m c X V v d D t T Z W N 0 a W 9 u M S 9 C T E F O Q 0 9 T L 0 F 1 d G 9 S Z W 1 v d m V k Q 2 9 s d W 1 u c z E u e 0 V z d G F k b y w 4 f S Z x d W 9 0 O y w m c X V v d D t T Z W N 0 a W 9 u M S 9 C T E F O Q 0 9 T L 0 F 1 d G 9 S Z W 1 v d m V k Q 2 9 s d W 1 u c z E u e 1 J l Y W x p e s O z L D l 9 J n F 1 b 3 Q 7 L C Z x d W 9 0 O 1 N l Y 3 R p b 2 4 x L 0 J M Q U 5 D T 1 M v Q X V 0 b 1 J l b W 9 2 Z W R D b 2 x 1 b W 5 z M S 5 7 U m V 2 a X P D s y w x M H 0 m c X V v d D s s J n F 1 b 3 Q 7 U 2 V j d G l v b j E v Q k x B T k N P U y 9 B d X R v U m V t b 3 Z l Z E N v b H V t b n M x L n t U c m F 6 Y W J p b G l k Y W Q g K E Z P U i 1 U Q y 0 x N D A p L D E x f S Z x d W 9 0 O y w m c X V v d D t T Z W N 0 a W 9 u M S 9 C T E F O Q 0 9 T L 0 F 1 d G 9 S Z W 1 v d m V k Q 2 9 s d W 1 u c z E u e 0 F 0 c m l i d X R v L D E y f S Z x d W 9 0 O y w m c X V v d D t T Z W N 0 a W 9 u M S 9 C T E F O Q 0 9 T L 0 F 1 d G 9 S Z W 1 v d m V k Q 2 9 s d W 1 u c z E u e 1 Z h b G 9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x B T k N P U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E F O Q 0 9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M Q U 5 D T 1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E F O Q 0 9 T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E F O Q 0 9 T L 0 9 0 c m F z J T I w Y 2 9 s d W 1 u Y X M l M j B j b 2 4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R d W V y e U l E I i B W Y W x 1 Z T 0 i c z Y 1 M G Y 4 N 2 Y x L T c 0 Z m E t N G R i O S 0 4 M z R i L T h l N T I w M T A 3 M D A 5 M i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M t M D E t M j d U M T M 6 M T A 6 M z I u O T E 5 N D E w N F o i I C 8 + P E V u d H J 5 I F R 5 c G U 9 I k Z p b G x D b 2 x 1 b W 5 U e X B l c y I g V m F s d W U 9 I n N D U U F B Q U F B R 0 F B W U d C Z 0 F B Q m d B R 0 F B P T 0 i I C 8 + P E V u d H J 5 I F R 5 c G U 9 I k Z p b G x D b 2 x 1 b W 5 O Y W 1 l c y I g V m F s d W U 9 I n N b J n F 1 b 3 Q 7 R m V j a G E g J n F 1 b 3 Q 7 L C Z x d W 9 0 O 0 l E I E 1 1 Z X N 0 c m E m c X V v d D s s J n F 1 b 3 Q 7 V G l w b y B k Z S B t d W V z d H J h J n F 1 b 3 Q 7 L C Z x d W 9 0 O 1 R p c G 8 g Z G U g T W F 0 c m l 6 J n F 1 b 3 Q 7 L C Z x d W 9 0 O 1 B l c 2 8 g Z G U g b G E g b X V l c 3 R y Y S A o Z y k m c X V v d D s s J n F 1 b 3 Q 7 U 1 R E I E l O V E V S T k 8 m c X V v d D s s J n F 1 b 3 Q 7 V m 9 s I F N U R C B J b n R l c m 5 v J n F 1 b 3 Q 7 L C Z x d W 9 0 O 0 Z B T U U g T U l Y J n F 1 b 3 Q 7 L C Z x d W 9 0 O 0 V z d G F k b y Z x d W 9 0 O y w m c X V v d D t S Z W F s a X r D s y Z x d W 9 0 O y w m c X V v d D t P Y n N l c n Z h Y 2 l v b m V z J n F 1 b 3 Q 7 L C Z x d W 9 0 O 1 J l d m l z w 7 M m c X V v d D s s J n F 1 b 3 Q 7 V H J h e m F i a W x p Z G F k I C h G T 1 I t V E M t M T Q w K S Z x d W 9 0 O y w m c X V v d D t D M T E 6 M C Z x d W 9 0 O y w m c X V v d D t D b 2 1 w d W V z d G 8 m c X V v d D s s J n F 1 b 3 Q 7 Q X J l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k V B U 1 9 D T 1 J S R U d J R E F T L 0 F 1 d G 9 S Z W 1 v d m V k Q 2 9 s d W 1 u c z E u e 0 Z l Y 2 h h I C w w f S Z x d W 9 0 O y w m c X V v d D t T Z W N 0 a W 9 u M S 9 B U k V B U 1 9 D T 1 J S R U d J R E F T L 0 F 1 d G 9 S Z W 1 v d m V k Q 2 9 s d W 1 u c z E u e 0 l E I E 1 1 Z X N 0 c m E s M X 0 m c X V v d D s s J n F 1 b 3 Q 7 U 2 V j d G l v b j E v Q V J F Q V N f Q 0 9 S U k V H S U R B U y 9 B d X R v U m V t b 3 Z l Z E N v b H V t b n M x L n t U a X B v I G R l I G 1 1 Z X N 0 c m E s M n 0 m c X V v d D s s J n F 1 b 3 Q 7 U 2 V j d G l v b j E v Q V J F Q V N f Q 0 9 S U k V H S U R B U y 9 B d X R v U m V t b 3 Z l Z E N v b H V t b n M x L n t U a X B v I G R l I E 1 h d H J p e i w z f S Z x d W 9 0 O y w m c X V v d D t T Z W N 0 a W 9 u M S 9 B U k V B U 1 9 D T 1 J S R U d J R E F T L 0 F 1 d G 9 S Z W 1 v d m V k Q 2 9 s d W 1 u c z E u e 1 B l c 2 8 g Z G U g b G E g b X V l c 3 R y Y S A o Z y k s N H 0 m c X V v d D s s J n F 1 b 3 Q 7 U 2 V j d G l v b j E v Q V J F Q V N f Q 0 9 S U k V H S U R B U y 9 B d X R v U m V t b 3 Z l Z E N v b H V t b n M x L n t T V E Q g S U 5 U R V J O T y w 1 f S Z x d W 9 0 O y w m c X V v d D t T Z W N 0 a W 9 u M S 9 B U k V B U 1 9 D T 1 J S R U d J R E F T L 0 F 1 d G 9 S Z W 1 v d m V k Q 2 9 s d W 1 u c z E u e 1 Z v b C B T V E Q g S W 5 0 Z X J u b y w 2 f S Z x d W 9 0 O y w m c X V v d D t T Z W N 0 a W 9 u M S 9 B U k V B U 1 9 D T 1 J S R U d J R E F T L 0 F 1 d G 9 S Z W 1 v d m V k Q 2 9 s d W 1 u c z E u e 0 Z B T U U g T U l Y L D d 9 J n F 1 b 3 Q 7 L C Z x d W 9 0 O 1 N l Y 3 R p b 2 4 x L 0 F S R U F T X 0 N P U l J F R 0 l E Q V M v Q X V 0 b 1 J l b W 9 2 Z W R D b 2 x 1 b W 5 z M S 5 7 R X N 0 Y W R v L D h 9 J n F 1 b 3 Q 7 L C Z x d W 9 0 O 1 N l Y 3 R p b 2 4 x L 0 F S R U F T X 0 N P U l J F R 0 l E Q V M v Q X V 0 b 1 J l b W 9 2 Z W R D b 2 x 1 b W 5 z M S 5 7 U m V h b G l 6 w 7 M s O X 0 m c X V v d D s s J n F 1 b 3 Q 7 U 2 V j d G l v b j E v Q V J F Q V N f Q 0 9 S U k V H S U R B U y 9 B d X R v U m V t b 3 Z l Z E N v b H V t b n M x L n t P Y n N l c n Z h Y 2 l v b m V z L D E w f S Z x d W 9 0 O y w m c X V v d D t T Z W N 0 a W 9 u M S 9 B U k V B U 1 9 D T 1 J S R U d J R E F T L 0 F 1 d G 9 S Z W 1 v d m V k Q 2 9 s d W 1 u c z E u e 1 J l d m l z w 7 M s M T F 9 J n F 1 b 3 Q 7 L C Z x d W 9 0 O 1 N l Y 3 R p b 2 4 x L 0 F S R U F T X 0 N P U l J F R 0 l E Q V M v Q X V 0 b 1 J l b W 9 2 Z W R D b 2 x 1 b W 5 z M S 5 7 V H J h e m F i a W x p Z G F k I C h G T 1 I t V E M t M T Q w K S w x M n 0 m c X V v d D s s J n F 1 b 3 Q 7 U 2 V j d G l v b j E v Q V J F Q V N f Q 0 9 S U k V H S U R B U y 9 B d X R v U m V t b 3 Z l Z E N v b H V t b n M x L n t D M T E 6 M C w x M 3 0 m c X V v d D s s J n F 1 b 3 Q 7 U 2 V j d G l v b j E v Q V J F Q V N f Q 0 9 S U k V H S U R B U y 9 B d X R v U m V t b 3 Z l Z E N v b H V t b n M x L n t D b 2 1 w d W V z d G 8 s M T R 9 J n F 1 b 3 Q 7 L C Z x d W 9 0 O 1 N l Y 3 R p b 2 4 x L 0 F S R U F T X 0 N P U l J F R 0 l E Q V M v Q X V 0 b 1 J l b W 9 2 Z W R D b 2 x 1 b W 5 z M S 5 7 Q X J l Y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F S R U F T X 0 N P U l J F R 0 l E Q V M v Q X V 0 b 1 J l b W 9 2 Z W R D b 2 x 1 b W 5 z M S 5 7 R m V j a G E g L D B 9 J n F 1 b 3 Q 7 L C Z x d W 9 0 O 1 N l Y 3 R p b 2 4 x L 0 F S R U F T X 0 N P U l J F R 0 l E Q V M v Q X V 0 b 1 J l b W 9 2 Z W R D b 2 x 1 b W 5 z M S 5 7 S U Q g T X V l c 3 R y Y S w x f S Z x d W 9 0 O y w m c X V v d D t T Z W N 0 a W 9 u M S 9 B U k V B U 1 9 D T 1 J S R U d J R E F T L 0 F 1 d G 9 S Z W 1 v d m V k Q 2 9 s d W 1 u c z E u e 1 R p c G 8 g Z G U g b X V l c 3 R y Y S w y f S Z x d W 9 0 O y w m c X V v d D t T Z W N 0 a W 9 u M S 9 B U k V B U 1 9 D T 1 J S R U d J R E F T L 0 F 1 d G 9 S Z W 1 v d m V k Q 2 9 s d W 1 u c z E u e 1 R p c G 8 g Z G U g T W F 0 c m l 6 L D N 9 J n F 1 b 3 Q 7 L C Z x d W 9 0 O 1 N l Y 3 R p b 2 4 x L 0 F S R U F T X 0 N P U l J F R 0 l E Q V M v Q X V 0 b 1 J l b W 9 2 Z W R D b 2 x 1 b W 5 z M S 5 7 U G V z b y B k Z S B s Y S B t d W V z d H J h I C h n K S w 0 f S Z x d W 9 0 O y w m c X V v d D t T Z W N 0 a W 9 u M S 9 B U k V B U 1 9 D T 1 J S R U d J R E F T L 0 F 1 d G 9 S Z W 1 v d m V k Q 2 9 s d W 1 u c z E u e 1 N U R C B J T l R F U k 5 P L D V 9 J n F 1 b 3 Q 7 L C Z x d W 9 0 O 1 N l Y 3 R p b 2 4 x L 0 F S R U F T X 0 N P U l J F R 0 l E Q V M v Q X V 0 b 1 J l b W 9 2 Z W R D b 2 x 1 b W 5 z M S 5 7 V m 9 s I F N U R C B J b n R l c m 5 v L D Z 9 J n F 1 b 3 Q 7 L C Z x d W 9 0 O 1 N l Y 3 R p b 2 4 x L 0 F S R U F T X 0 N P U l J F R 0 l E Q V M v Q X V 0 b 1 J l b W 9 2 Z W R D b 2 x 1 b W 5 z M S 5 7 R k F N R S B N S V g s N 3 0 m c X V v d D s s J n F 1 b 3 Q 7 U 2 V j d G l v b j E v Q V J F Q V N f Q 0 9 S U k V H S U R B U y 9 B d X R v U m V t b 3 Z l Z E N v b H V t b n M x L n t F c 3 R h Z G 8 s O H 0 m c X V v d D s s J n F 1 b 3 Q 7 U 2 V j d G l v b j E v Q V J F Q V N f Q 0 9 S U k V H S U R B U y 9 B d X R v U m V t b 3 Z l Z E N v b H V t b n M x L n t S Z W F s a X r D s y w 5 f S Z x d W 9 0 O y w m c X V v d D t T Z W N 0 a W 9 u M S 9 B U k V B U 1 9 D T 1 J S R U d J R E F T L 0 F 1 d G 9 S Z W 1 v d m V k Q 2 9 s d W 1 u c z E u e 0 9 i c 2 V y d m F j a W 9 u Z X M s M T B 9 J n F 1 b 3 Q 7 L C Z x d W 9 0 O 1 N l Y 3 R p b 2 4 x L 0 F S R U F T X 0 N P U l J F R 0 l E Q V M v Q X V 0 b 1 J l b W 9 2 Z W R D b 2 x 1 b W 5 z M S 5 7 U m V 2 a X P D s y w x M X 0 m c X V v d D s s J n F 1 b 3 Q 7 U 2 V j d G l v b j E v Q V J F Q V N f Q 0 9 S U k V H S U R B U y 9 B d X R v U m V t b 3 Z l Z E N v b H V t b n M x L n t U c m F 6 Y W J p b G l k Y W Q g K E Z P U i 1 U Q y 0 x N D A p L D E y f S Z x d W 9 0 O y w m c X V v d D t T Z W N 0 a W 9 u M S 9 B U k V B U 1 9 D T 1 J S R U d J R E F T L 0 F 1 d G 9 S Z W 1 v d m V k Q 2 9 s d W 1 u c z E u e 0 M x M T o w L D E z f S Z x d W 9 0 O y w m c X V v d D t T Z W N 0 a W 9 u M S 9 B U k V B U 1 9 D T 1 J S R U d J R E F T L 0 F 1 d G 9 S Z W 1 v d m V k Q 2 9 s d W 1 u c z E u e 0 N v b X B 1 Z X N 0 b y w x N H 0 m c X V v d D s s J n F 1 b 3 Q 7 U 2 V j d G l v b j E v Q V J F Q V N f Q 0 9 S U k V H S U R B U y 9 B d X R v U m V t b 3 Z l Z E N v b H V t b n M x L n t B c m V h L D E 1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E w O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U k V B U 1 9 D T 1 J S R U d J R E F T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9 0 c m F z J T I w Y 2 9 s d W 1 u Y X M l M j B j b 2 4 l M j B h b n V s Y W N p J U M z J U I z b i U y M G R l J T I w Z G l u Y W 1 p e m F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1 N l J T I w Z X h w Y W 5 k a S V D M y V C M y U y M E J M Q U 5 D T 1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Q 2 9 s d W 1 u Y S U y M G N v b m R p Y 2 l v b m F s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N v b H V t b m E l M j B j b 2 5 k a W N p b 2 5 h b C U y M G F n c m V n Y W R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Q 2 9 s d W 1 u Y X M l M j B j b 2 4 l M j B u b 2 1 i c m U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Q 2 9 u c 3 V s d G E l M j B h b m V 4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k v U 2 U l M j B l e H B h b m R p J U M z J U I z J T I w Q V J F Q V N f Q 0 9 S U k V H S U R B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9 0 c m F z J T I w Y 2 9 s d W 1 u Y X M l M j B j b 2 4 l M j B h b n V s Y W N p J U M z J U I z b i U y M G R l J T I w Z G l u Y W 1 p e m F j a S V D M y V C M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F Q V N f Q 0 9 S U k V H S U R B U y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G Q U 1 F a S 9 T Z S U y M G V 4 c G F u Z G k l Q z M l Q j M l M j B B U k V B U 1 9 D T 1 J S R U d J R E F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k F D T 1 J f R k F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Q U N P U l 9 G Q W k v Q X V 0 b 1 J l b W 9 2 Z W R D b 2 x 1 b W 5 z M S 5 7 Q 2 x h d m U s M H 0 m c X V v d D s s J n F 1 b 3 Q 7 U 2 V j d G l v b j E v R k F D T 1 J f R k F p L 0 F 1 d G 9 S Z W 1 v d m V k Q 2 9 s d W 1 u c z E u e 0 F j a W R v I E d y Y X N v L D F 9 J n F 1 b 3 Q 7 L C Z x d W 9 0 O 1 N l Y 3 R p b 2 4 x L 0 Z B Q 0 9 S X 0 Z B a S 9 B d X R v U m V t b 3 Z l Z E N v b H V t b n M x L n t G Y W N 0 b 3 I g Q 2 9 u d m V y c 2 l v b i B G V E d p L D J 9 J n F 1 b 3 Q 7 L C Z x d W 9 0 O 1 N l Y 3 R p b 2 4 x L 0 Z B Q 0 9 S X 0 Z B a S 9 B d X R v U m V t b 3 Z l Z E N v b H V t b n M x L n t G Y W N 0 b 3 I g Z G U g Y 2 9 u d m V y c 2 l v b i B G Q W k s M 3 0 m c X V v d D s s J n F 1 b 3 Q 7 U 2 V j d G l v b j E v R k F D T 1 J f R k F p L 0 F 1 d G 9 S Z W 1 v d m V k Q 2 9 s d W 1 u c z E u e 1 R p c G 8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R k F D T 1 J f R k F p L 0 F 1 d G 9 S Z W 1 v d m V k Q 2 9 s d W 1 u c z E u e 0 N s Y X Z l L D B 9 J n F 1 b 3 Q 7 L C Z x d W 9 0 O 1 N l Y 3 R p b 2 4 x L 0 Z B Q 0 9 S X 0 Z B a S 9 B d X R v U m V t b 3 Z l Z E N v b H V t b n M x L n t B Y 2 l k b y B H c m F z b y w x f S Z x d W 9 0 O y w m c X V v d D t T Z W N 0 a W 9 u M S 9 G Q U N P U l 9 G Q W k v Q X V 0 b 1 J l b W 9 2 Z W R D b 2 x 1 b W 5 z M S 5 7 R m F j d G 9 y I E N v b n Z l c n N p b 2 4 g R l R H a S w y f S Z x d W 9 0 O y w m c X V v d D t T Z W N 0 a W 9 u M S 9 G Q U N P U l 9 G Q W k v Q X V 0 b 1 J l b W 9 2 Z W R D b 2 x 1 b W 5 z M S 5 7 R m F j d G 9 y I G R l I G N v b n Z l c n N p b 2 4 g R k F p L D N 9 J n F 1 b 3 Q 7 L C Z x d W 9 0 O 1 N l Y 3 R p b 2 4 x L 0 Z B Q 0 9 S X 0 Z B a S 9 B d X R v U m V t b 3 Z l Z E N v b H V t b n M x L n t U a X B v L D R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D b G F 2 Z S Z x d W 9 0 O y w m c X V v d D t B Y 2 l k b y B H c m F z b y Z x d W 9 0 O y w m c X V v d D t G Y W N 0 b 3 I g Q 2 9 u d m V y c 2 l v b i B G V E d p J n F 1 b 3 Q 7 L C Z x d W 9 0 O 0 Z h Y 3 R v c i B k Z S B j b 2 5 2 Z X J z a W 9 u I E Z B a S Z x d W 9 0 O y w m c X V v d D t U a X B v J n F 1 b 3 Q 7 X S I g L z 4 8 R W 5 0 c n k g V H l w Z T 0 i R m l s b E N v b H V t b l R 5 c G V z I i B W Y W x 1 Z T 0 i c 0 J n W U Z C U V k 9 I i A v P j x F b n R y e S B U e X B l P S J G a W x s T G F z d F V w Z G F 0 Z W Q i I F Z h b H V l P S J k M j A y M i 0 x M i 0 y O V Q y M j o y N z o 1 M i 4 0 N T U 0 O D k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i I C 8 + P E V u d H J 5 I F R 5 c G U 9 I l F 1 Z X J 5 S U Q i I F Z h b H V l P S J z Z D k w Z T M w N 2 I t N m Q 2 N y 0 0 Y z h h L T h m N m I t N D h h N j F h M W M 0 O D R h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k F D T 1 J f R k F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B Q 0 9 S X 0 Z B a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Q U N P U l 9 G Q W k v R H V w b G l j Y W R v c y U y M H F 1 a X R h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L V R P V E F M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U T 1 N N V U V T V F J B U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S R k l M L V R P V E F M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w t V E 9 U Q U w v Q 2 9 s d W 1 u Y S U y M G N v b m R p Y 2 l v b m F s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R V J G S U w t V E 9 U Q U w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R U F T X 0 N P U l J F R 0 l E Q V M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N v b H V t b m F z J T I w c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J F Q V N f Q 0 9 S U k V H S U R B U y 9 G a W x h c y U y M G Z p b H R y Y W R h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k V B U 1 9 D T 1 J S R U d J R E F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R V N U U k F T P C 9 J d G V t U G F 0 a D 4 8 L 0 l 0 Z W 1 M b 2 N h d G l v b j 4 8 U 3 R h Y m x l R W 5 0 c m l l c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E t M T h U M T M 6 M z g 6 M j k u M j U y N T g 1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V V F U 1 R S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V V F U 1 R S Q V M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8 L 0 l 0 Z W 1 Q Y X R o P j w v S X R l b U x v Y 2 F 0 a W 9 u P j x T d G F i b G V F b n R y a W V z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U E Q v Q X V 0 b 1 J l b W 9 2 Z W R D b 2 x 1 b W 5 z M S 5 7 R m V j a G E g L D B 9 J n F 1 b 3 Q 7 L C Z x d W 9 0 O 1 N l Y 3 R p b 2 4 x L 1 J Q R C 9 B d X R v U m V t b 3 Z l Z E N v b H V t b n M x L n t J R C B N d W V z d H J h L D F 9 J n F 1 b 3 Q 7 L C Z x d W 9 0 O 1 N l Y 3 R p b 2 4 x L 1 J Q R C 9 B d X R v U m V t b 3 Z l Z E N v b H V t b n M x L n t U a X B v I G R l I G 1 1 Z X N 0 c m E s M n 0 m c X V v d D s s J n F 1 b 3 Q 7 U 2 V j d G l v b j E v U l B E L 0 F 1 d G 9 S Z W 1 v d m V k Q 2 9 s d W 1 u c z E u e 1 R p c G 8 g Z G U g T W F 0 c m l 6 L D N 9 J n F 1 b 3 Q 7 L C Z x d W 9 0 O 1 N l Y 3 R p b 2 4 x L 1 J Q R C 9 B d X R v U m V t b 3 Z l Z E N v b H V t b n M x L n t U a X B v L D R 9 J n F 1 b 3 Q 7 L C Z x d W 9 0 O 1 N l Y 3 R p b 2 4 x L 1 J Q R C 9 B d X R v U m V t b 3 Z l Z E N v b H V t b n M x L n t S Z W F s a X r D s y w 1 f S Z x d W 9 0 O y w m c X V v d D t T Z W N 0 a W 9 u M S 9 S U E Q v Q X V 0 b 1 J l b W 9 2 Z W R D b 2 x 1 b W 5 z M S 5 7 V H J h e m F i a W x p Z G F k I C h G T 1 I t V E M t M T Q w K S w 2 f S Z x d W 9 0 O y w m c X V v d D t T Z W N 0 a W 9 u M S 9 S U E Q v Q X V 0 b 1 J l b W 9 2 Z W R D b 2 x 1 b W 5 z M S 5 7 Q 2 9 u d G V u a W R v L D d 9 J n F 1 b 3 Q 7 L C Z x d W 9 0 O 1 N l Y 3 R p b 2 4 x L 1 J Q R C 9 B d X R v U m V t b 3 Z l Z E N v b H V t b n M x L n t D b 2 5 0 Z W 5 p Z G 8 u M S w 4 f S Z x d W 9 0 O y w m c X V v d D t T Z W N 0 a W 9 u M S 9 S U E Q v Q X V 0 b 1 J l b W 9 2 Z W R D b 2 x 1 b W 5 z M S 5 7 U l B E I C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J Q R C 9 B d X R v U m V t b 3 Z l Z E N v b H V t b n M x L n t G Z W N o Y S A s M H 0 m c X V v d D s s J n F 1 b 3 Q 7 U 2 V j d G l v b j E v U l B E L 0 F 1 d G 9 S Z W 1 v d m V k Q 2 9 s d W 1 u c z E u e 0 l E I E 1 1 Z X N 0 c m E s M X 0 m c X V v d D s s J n F 1 b 3 Q 7 U 2 V j d G l v b j E v U l B E L 0 F 1 d G 9 S Z W 1 v d m V k Q 2 9 s d W 1 u c z E u e 1 R p c G 8 g Z G U g b X V l c 3 R y Y S w y f S Z x d W 9 0 O y w m c X V v d D t T Z W N 0 a W 9 u M S 9 S U E Q v Q X V 0 b 1 J l b W 9 2 Z W R D b 2 x 1 b W 5 z M S 5 7 V G l w b y B k Z S B N Y X R y a X o s M 3 0 m c X V v d D s s J n F 1 b 3 Q 7 U 2 V j d G l v b j E v U l B E L 0 F 1 d G 9 S Z W 1 v d m V k Q 2 9 s d W 1 u c z E u e 1 R p c G 8 s N H 0 m c X V v d D s s J n F 1 b 3 Q 7 U 2 V j d G l v b j E v U l B E L 0 F 1 d G 9 S Z W 1 v d m V k Q 2 9 s d W 1 u c z E u e 1 J l Y W x p e s O z L D V 9 J n F 1 b 3 Q 7 L C Z x d W 9 0 O 1 N l Y 3 R p b 2 4 x L 1 J Q R C 9 B d X R v U m V t b 3 Z l Z E N v b H V t b n M x L n t U c m F 6 Y W J p b G l k Y W Q g K E Z P U i 1 U Q y 0 x N D A p L D Z 9 J n F 1 b 3 Q 7 L C Z x d W 9 0 O 1 N l Y 3 R p b 2 4 x L 1 J Q R C 9 B d X R v U m V t b 3 Z l Z E N v b H V t b n M x L n t D b 2 5 0 Z W 5 p Z G 8 s N 3 0 m c X V v d D s s J n F 1 b 3 Q 7 U 2 V j d G l v b j E v U l B E L 0 F 1 d G 9 S Z W 1 v d m V k Q 2 9 s d W 1 u c z E u e 0 N v b n R l b m l k b y 4 x L D h 9 J n F 1 b 3 Q 7 L C Z x d W 9 0 O 1 N l Y 3 R p b 2 4 x L 1 J Q R C 9 B d X R v U m V t b 3 Z l Z E N v b H V t b n M x L n t S U E Q g J S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m V j a G E g J n F 1 b 3 Q 7 L C Z x d W 9 0 O 0 l E I E 1 1 Z X N 0 c m E m c X V v d D s s J n F 1 b 3 Q 7 V G l w b y B k Z S B t d W V z d H J h J n F 1 b 3 Q 7 L C Z x d W 9 0 O 1 R p c G 8 g Z G U g T W F 0 c m l 6 J n F 1 b 3 Q 7 L C Z x d W 9 0 O 1 R p c G 8 m c X V v d D s s J n F 1 b 3 Q 7 U m V h b G l 6 w 7 M m c X V v d D s s J n F 1 b 3 Q 7 V H J h e m F i a W x p Z G F k I C h G T 1 I t V E M t M T Q w K S Z x d W 9 0 O y w m c X V v d D t D b 2 5 0 Z W 5 p Z G 8 m c X V v d D s s J n F 1 b 3 Q 7 Q 2 9 u d G V u a W R v L j E m c X V v d D s s J n F 1 b 3 Q 7 U l B E I C U m c X V v d D t d I i A v P j x F b n R y e S B U e X B l P S J G a W x s Q 2 9 s d W 1 u V H l w Z X M i I F Z h b H V l P S J z Q 1 F B Q U F B Q U d C Z 0 F B Q U E 9 P S I g L z 4 8 R W 5 0 c n k g V H l w Z T 0 i R m l s b E x h c 3 R V c G R h d G V k I i B W Y W x 1 Z T 0 i Z D I w M j M t M D E t M T h U M T M 6 N T g 6 N D k u N j Q x N j U 3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J Q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R C 9 T Z S U y M G V 4 c G F u Z G k l Q z M l Q j M l M j B N V U V T V F J B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R C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Z D Z j Y j I x M j A t M G Q 0 N i 0 0 N 2 Y 0 L W E 4 Z j U t N W I 5 N j V l M j N h O G I x I i A v P j x F b n R y e S B U e X B l P S J G a W x s V G 9 E Y X R h T W 9 k Z W x F b m F i b G V k I i B W Y W x 1 Z T 0 i b D A i I C 8 + P E V u d H J 5 I F R 5 c G U 9 I k Z p b G x U Y X J n Z X Q i I F Z h b H V l P S J z U F J F Q 0 l T S U 9 O I i A v P j x F b n R y e S B U e X B l P S J G a W x s T 2 J q Z W N 0 V H l w Z S I g V m F s d W U 9 I n N U Y W J s Z S I g L z 4 8 R W 5 0 c n k g V H l w Z T 0 i R m l s b E x h c 3 R V c G R h d G V k I i B W Y W x 1 Z T 0 i Z D I w M j M t M D E t M z B U M T Y 6 M D g 6 M j c u N j k y O T E w M V o i I C 8 + P E V u d H J 5 I F R 5 c G U 9 I k Z p b G x D b 2 x 1 b W 5 U e X B l c y I g V m F s d W U 9 I n N B d 2 t B Q m d B R k J R Q T 0 i I C 8 + P E V u d H J 5 I F R 5 c G U 9 I k Z p b G x D b 2 x 1 b W 5 O Y W 1 l c y I g V m F s d W U 9 I n N b J n F 1 b 3 Q 7 w 4 1 u Z G l j Z S Z x d W 9 0 O y w m c X V v d D t G Z W N o Y S A m c X V v d D s s J n F 1 b 3 Q 7 S U Q g T X V l c 3 R y Y S Z x d W 9 0 O y w m c X V v d D t N Q V R S S V o m c X V v d D s s J n F 1 b 3 Q 7 V G l w b y Z x d W 9 0 O y w m c X V v d D t M Q y Z x d W 9 0 O y w m c X V v d D t M Q S Z x d W 9 0 O y w m c X V v d D t S U E Q g J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S R U N J U 0 l P T i 9 B d X R v U m V t b 3 Z l Z E N v b H V t b n M x L n v D j W 5 k a W N l L D B 9 J n F 1 b 3 Q 7 L C Z x d W 9 0 O 1 N l Y 3 R p b 2 4 x L 1 B S R U N J U 0 l P T i 9 B d X R v U m V t b 3 Z l Z E N v b H V t b n M x L n t G Z W N o Y S A s M X 0 m c X V v d D s s J n F 1 b 3 Q 7 U 2 V j d G l v b j E v U F J F Q 0 l T S U 9 O L 0 F 1 d G 9 S Z W 1 v d m V k Q 2 9 s d W 1 u c z E u e 0 l E I E 1 1 Z X N 0 c m E s M n 0 m c X V v d D s s J n F 1 b 3 Q 7 U 2 V j d G l v b j E v U F J F Q 0 l T S U 9 O L 0 F 1 d G 9 S Z W 1 v d m V k Q 2 9 s d W 1 u c z E u e 0 1 B V F J J W i w z f S Z x d W 9 0 O y w m c X V v d D t T Z W N 0 a W 9 u M S 9 Q U k V D S V N J T 0 4 v Q X V 0 b 1 J l b W 9 2 Z W R D b 2 x 1 b W 5 z M S 5 7 V G l w b y w 0 f S Z x d W 9 0 O y w m c X V v d D t T Z W N 0 a W 9 u M S 9 Q U k V D S V N J T 0 4 v Q X V 0 b 1 J l b W 9 2 Z W R D b 2 x 1 b W 5 z M S 5 7 T E M s N X 0 m c X V v d D s s J n F 1 b 3 Q 7 U 2 V j d G l v b j E v U F J F Q 0 l T S U 9 O L 0 F 1 d G 9 S Z W 1 v d m V k Q 2 9 s d W 1 u c z E u e 0 x B L D Z 9 J n F 1 b 3 Q 7 L C Z x d W 9 0 O 1 N l Y 3 R p b 2 4 x L 1 B S R U N J U 0 l P T i 9 B d X R v U m V t b 3 Z l Z E N v b H V t b n M x L n t S U E Q g J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U k V D S V N J T 0 4 v Q X V 0 b 1 J l b W 9 2 Z W R D b 2 x 1 b W 5 z M S 5 7 w 4 1 u Z G l j Z S w w f S Z x d W 9 0 O y w m c X V v d D t T Z W N 0 a W 9 u M S 9 Q U k V D S V N J T 0 4 v Q X V 0 b 1 J l b W 9 2 Z W R D b 2 x 1 b W 5 z M S 5 7 R m V j a G E g L D F 9 J n F 1 b 3 Q 7 L C Z x d W 9 0 O 1 N l Y 3 R p b 2 4 x L 1 B S R U N J U 0 l P T i 9 B d X R v U m V t b 3 Z l Z E N v b H V t b n M x L n t J R C B N d W V z d H J h L D J 9 J n F 1 b 3 Q 7 L C Z x d W 9 0 O 1 N l Y 3 R p b 2 4 x L 1 B S R U N J U 0 l P T i 9 B d X R v U m V t b 3 Z l Z E N v b H V t b n M x L n t N Q V R S S V o s M 3 0 m c X V v d D s s J n F 1 b 3 Q 7 U 2 V j d G l v b j E v U F J F Q 0 l T S U 9 O L 0 F 1 d G 9 S Z W 1 v d m V k Q 2 9 s d W 1 u c z E u e 1 R p c G 8 s N H 0 m c X V v d D s s J n F 1 b 3 Q 7 U 2 V j d G l v b j E v U F J F Q 0 l T S U 9 O L 0 F 1 d G 9 S Z W 1 v d m V k Q 2 9 s d W 1 u c z E u e 0 x D L D V 9 J n F 1 b 3 Q 7 L C Z x d W 9 0 O 1 N l Y 3 R p b 2 4 x L 1 B S R U N J U 0 l P T i 9 B d X R v U m V t b 3 Z l Z E N v b H V t b n M x L n t M Q S w 2 f S Z x d W 9 0 O y w m c X V v d D t T Z W N 0 a W 9 u M S 9 Q U k V D S V N J T 0 4 v Q X V 0 b 1 J l b W 9 2 Z W R D b 2 x 1 b W 5 z M S 5 7 U l B E I C U s N 3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Z p b G x D b 3 V u d C I g V m F s d W U 9 I m w 1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S R U N J U 0 l P T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U 2 U l M j B l e H B h b m R p J U M z J U I z J T I w U l B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Q 0 l T S U 9 O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D S V N J T 0 4 v J U M z J T h E b m R p Y 2 U l M j B h Z 3 J l Z 2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0 Z p b G F z J T I w Z m l s d H J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N J U 0 l P T i 9 G a W x h c y U y M G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U Y X J n Z X Q i I F Z h b H V l P S J z R V h B Q 1 R J V F V E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x L T M w V D E 2 O j A 4 O j I 0 L j U y M j I w N T F a I i A v P j x F b n R y e S B U e X B l P S J R d W V y e U l E I i B W Y W x 1 Z T 0 i c 2 Q 1 O W Q 4 Y m V l L T A 5 M z A t N D U 1 O C 1 i Y z d h L T k 5 N 2 I 3 M G E 2 N j N k N C I g L z 4 8 R W 5 0 c n k g V H l w Z T 0 i R m l s b E N v b H V t b l R 5 c G V z I i B W Y W x 1 Z T 0 i c 0 F 3 a 0 d C Z 1 l G Q U F B P S I g L z 4 8 R W 5 0 c n k g V H l w Z T 0 i R m l s b E N v b H V t b k 5 h b W V z I i B W Y W x 1 Z T 0 i c 1 s m c X V v d D v D j W 5 k a W N l J n F 1 b 3 Q 7 L C Z x d W 9 0 O 0 Z l Y 2 h h I C Z x d W 9 0 O y w m c X V v d D t N V U V T V F J B J n F 1 b 3 Q 7 L C Z x d W 9 0 O 0 l E R U 5 U S U Z J Q 0 F D S c O T T i Z x d W 9 0 O y w m c X V v d D t N R U 5 T V V J B T k R P J n F 1 b 3 Q 7 L C Z x d W 9 0 O 0 w u I F M u J n F 1 b 3 Q 7 L C Z x d W 9 0 O 0 w u I E k u I C Z x d W 9 0 O y w m c X V v d D t F L i B S L i A l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V h B Q 1 R J V F V E L 0 F 1 d G 9 S Z W 1 v d m V k Q 2 9 s d W 1 u c z E u e 8 O N b m R p Y 2 U s M H 0 m c X V v d D s s J n F 1 b 3 Q 7 U 2 V j d G l v b j E v R V h B Q 1 R J V F V E L 0 F 1 d G 9 S Z W 1 v d m V k Q 2 9 s d W 1 u c z E u e 0 Z l Y 2 h h I C w x f S Z x d W 9 0 O y w m c X V v d D t T Z W N 0 a W 9 u M S 9 F W E F D V E l U V U Q v Q X V 0 b 1 J l b W 9 2 Z W R D b 2 x 1 b W 5 z M S 5 7 T V V F U 1 R S Q S w y f S Z x d W 9 0 O y w m c X V v d D t T Z W N 0 a W 9 u M S 9 F W E F D V E l U V U Q v Q X V 0 b 1 J l b W 9 2 Z W R D b 2 x 1 b W 5 z M S 5 7 S U R F T l R J R k l D Q U N J w 5 N O L D N 9 J n F 1 b 3 Q 7 L C Z x d W 9 0 O 1 N l Y 3 R p b 2 4 x L 0 V Y Q U N U S V R V R C 9 B d X R v U m V t b 3 Z l Z E N v b H V t b n M x L n t N R U 5 T V V J B T k R P L D R 9 J n F 1 b 3 Q 7 L C Z x d W 9 0 O 1 N l Y 3 R p b 2 4 x L 0 V Y Q U N U S V R V R C 9 B d X R v U m V t b 3 Z l Z E N v b H V t b n M x L n t M L i B T L i w 1 f S Z x d W 9 0 O y w m c X V v d D t T Z W N 0 a W 9 u M S 9 F W E F D V E l U V U Q v Q X V 0 b 1 J l b W 9 2 Z W R D b 2 x 1 b W 5 z M S 5 7 T C 4 g S S 4 g L D Z 9 J n F 1 b 3 Q 7 L C Z x d W 9 0 O 1 N l Y 3 R p b 2 4 x L 0 V Y Q U N U S V R V R C 9 B d X R v U m V t b 3 Z l Z E N v b H V t b n M x L n t F L i B S L i A l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V Y Q U N U S V R V R C 9 B d X R v U m V t b 3 Z l Z E N v b H V t b n M x L n v D j W 5 k a W N l L D B 9 J n F 1 b 3 Q 7 L C Z x d W 9 0 O 1 N l Y 3 R p b 2 4 x L 0 V Y Q U N U S V R V R C 9 B d X R v U m V t b 3 Z l Z E N v b H V t b n M x L n t G Z W N o Y S A s M X 0 m c X V v d D s s J n F 1 b 3 Q 7 U 2 V j d G l v b j E v R V h B Q 1 R J V F V E L 0 F 1 d G 9 S Z W 1 v d m V k Q 2 9 s d W 1 u c z E u e 0 1 V R V N U U k E s M n 0 m c X V v d D s s J n F 1 b 3 Q 7 U 2 V j d G l v b j E v R V h B Q 1 R J V F V E L 0 F 1 d G 9 S Z W 1 v d m V k Q 2 9 s d W 1 u c z E u e 0 l E R U 5 U S U Z J Q 0 F D S c O T T i w z f S Z x d W 9 0 O y w m c X V v d D t T Z W N 0 a W 9 u M S 9 F W E F D V E l U V U Q v Q X V 0 b 1 J l b W 9 2 Z W R D b 2 x 1 b W 5 z M S 5 7 T U V O U 1 V S Q U 5 E T y w 0 f S Z x d W 9 0 O y w m c X V v d D t T Z W N 0 a W 9 u M S 9 F W E F D V E l U V U Q v Q X V 0 b 1 J l b W 9 2 Z W R D b 2 x 1 b W 5 z M S 5 7 T C 4 g U y 4 s N X 0 m c X V v d D s s J n F 1 b 3 Q 7 U 2 V j d G l v b j E v R V h B Q 1 R J V F V E L 0 F 1 d G 9 S Z W 1 v d m V k Q 2 9 s d W 1 u c z E u e 0 w u I E k u I C w 2 f S Z x d W 9 0 O y w m c X V v d D t T Z W N 0 a W 9 u M S 9 F W E F D V E l U V U Q v Q X V 0 b 1 J l b W 9 2 Z W R D b 2 x 1 b W 5 z M S 5 7 R S 4 g U i 4 g J S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W E F D V E l U V U Q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1 N l J T I w Z X h w Y W 5 k a S V D M y V C M y U y M F B F U k Z J T C 1 U T 1 R B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Q Z X J z b 2 5 h b G l 6 Y W R h J T I w Y W d y Z W d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h B Q 1 R J V F V E L y V D M y U 4 R G 5 k a W N l J T I w Y W d y Z W d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W E F D V E l U V U Q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Y Q U N U S V R V R C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U 0 F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F 1 Z X J 5 S U Q i I F Z h b H V l P S J z Z W U 4 Y z E 4 Z j A t N T R k M C 0 0 Z T J j L T g y Z T Q t Y j V h N D B i M m I z O G Q 3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M Y X N 0 V X B k Y X R l Z C I g V m F s d W U 9 I m Q y M D I z L T A x L T I 2 V D I w O j A 5 O j A 1 L j A 4 N z c 3 M D V a I i A v P j x F b n R y e S B U e X B l P S J G a W x s Q 2 9 s d W 1 u V H l w Z X M i I F Z h b H V l P S J z Q 1 F Z R 0 J n W U F B Q T 0 9 I i A v P j x F b n R y e S B U e X B l P S J G a W x s Q 2 9 s d W 1 u T m F t Z X M i I F Z h b H V l P S J z W y Z x d W 9 0 O 0 Z l Y 2 h h I C Z x d W 9 0 O y w m c X V v d D t J R C B N d W V z d H J h J n F 1 b 3 Q 7 L C Z x d W 9 0 O 1 R p c G 8 g Z G U g b X V l c 3 R y Y S Z x d W 9 0 O y w m c X V v d D t U a X B v I G R l I E 1 h d H J p e i Z x d W 9 0 O y w m c X V v d D t U a X B v J n F 1 b 3 Q 7 L C Z x d W 9 0 O 0 N v b n R l b m l k b y Z x d W 9 0 O y w m c X V v d D t S Z W F s a X r D s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D X y B H U k F T T 1 M v Q X V 0 b 1 J l b W 9 2 Z W R D b 2 x 1 b W 5 z M S 5 7 R m V j a G E g L D B 9 J n F 1 b 3 Q 7 L C Z x d W 9 0 O 1 N l Y 3 R p b 2 4 x L 0 F D X y B H U k F T T 1 M v Q X V 0 b 1 J l b W 9 2 Z W R D b 2 x 1 b W 5 z M S 5 7 S U Q g T X V l c 3 R y Y S w x f S Z x d W 9 0 O y w m c X V v d D t T Z W N 0 a W 9 u M S 9 B Q 1 8 g R 1 J B U 0 9 T L 0 F 1 d G 9 S Z W 1 v d m V k Q 2 9 s d W 1 u c z E u e 1 R p c G 8 g Z G U g b X V l c 3 R y Y S w y f S Z x d W 9 0 O y w m c X V v d D t T Z W N 0 a W 9 u M S 9 B Q 1 8 g R 1 J B U 0 9 T L 0 F 1 d G 9 S Z W 1 v d m V k Q 2 9 s d W 1 u c z E u e 1 R p c G 8 g Z G U g T W F 0 c m l 6 L D N 9 J n F 1 b 3 Q 7 L C Z x d W 9 0 O 1 N l Y 3 R p b 2 4 x L 0 F D X y B H U k F T T 1 M v Q X V 0 b 1 J l b W 9 2 Z W R D b 2 x 1 b W 5 z M S 5 7 V G l w b y w 0 f S Z x d W 9 0 O y w m c X V v d D t T Z W N 0 a W 9 u M S 9 B Q 1 8 g R 1 J B U 0 9 T L 0 F 1 d G 9 S Z W 1 v d m V k Q 2 9 s d W 1 u c z E u e 0 N v b n R l b m l k b y w 1 f S Z x d W 9 0 O y w m c X V v d D t T Z W N 0 a W 9 u M S 9 B Q 1 8 g R 1 J B U 0 9 T L 0 F 1 d G 9 S Z W 1 v d m V k Q 2 9 s d W 1 u c z E u e 1 J l Y W x p e s O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F D X y B H U k F T T 1 M v Q X V 0 b 1 J l b W 9 2 Z W R D b 2 x 1 b W 5 z M S 5 7 R m V j a G E g L D B 9 J n F 1 b 3 Q 7 L C Z x d W 9 0 O 1 N l Y 3 R p b 2 4 x L 0 F D X y B H U k F T T 1 M v Q X V 0 b 1 J l b W 9 2 Z W R D b 2 x 1 b W 5 z M S 5 7 S U Q g T X V l c 3 R y Y S w x f S Z x d W 9 0 O y w m c X V v d D t T Z W N 0 a W 9 u M S 9 B Q 1 8 g R 1 J B U 0 9 T L 0 F 1 d G 9 S Z W 1 v d m V k Q 2 9 s d W 1 u c z E u e 1 R p c G 8 g Z G U g b X V l c 3 R y Y S w y f S Z x d W 9 0 O y w m c X V v d D t T Z W N 0 a W 9 u M S 9 B Q 1 8 g R 1 J B U 0 9 T L 0 F 1 d G 9 S Z W 1 v d m V k Q 2 9 s d W 1 u c z E u e 1 R p c G 8 g Z G U g T W F 0 c m l 6 L D N 9 J n F 1 b 3 Q 7 L C Z x d W 9 0 O 1 N l Y 3 R p b 2 4 x L 0 F D X y B H U k F T T 1 M v Q X V 0 b 1 J l b W 9 2 Z W R D b 2 x 1 b W 5 z M S 5 7 V G l w b y w 0 f S Z x d W 9 0 O y w m c X V v d D t T Z W N 0 a W 9 u M S 9 B Q 1 8 g R 1 J B U 0 9 T L 0 F 1 d G 9 S Z W 1 v d m V k Q 2 9 s d W 1 u c z E u e 0 N v b n R l b m l k b y w 1 f S Z x d W 9 0 O y w m c X V v d D t T Z W N 0 a W 9 u M S 9 B Q 1 8 g R 1 J B U 0 9 T L 0 F 1 d G 9 S Z W 1 v d m V k Q 2 9 s d W 1 u c z E u e 1 J l Y W x p e s O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U k F T Q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U 0 F T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S Q V N B U y 9 D b 2 5 z d W x 0 Y X M l M j B j b 2 1 i a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1 J B U 0 F T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T Q V M v U 2 U l M j B l e H B h b m R p J U M z J U I z J T I w V 1 R H a S U y M C 0 l M j B X Q W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T Q V M v Q 2 9 s d W 1 u Y S U y M G N v b m R p Y 2 l v b m F s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U k F T Q V M v T 3 R y Y X M l M j B j b 2 x 1 b W 5 h c y U y M H F 1 a X R h Z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A a a x z Z / 9 S p M g s N 6 F f V 5 V i Q A A A A A A g A A A A A A A 2 Y A A M A A A A A Q A A A A e L L 2 r Y A / Y C f u D D N f g D p + x g A A A A A E g A A A o A A A A B A A A A C G 6 8 Z 9 r M n K 0 D F L Y D C a q o F B U A A A A P O 6 Y m N x m N 1 h 8 b 2 U g t 2 r t e P n u l a A X w D I z 9 M C q I l u V k q 8 Z 7 D a V 4 0 E i K E w F 1 e b I f R W z K H k + 1 x G H A / M P 2 3 e Q H 1 N D 1 1 V J b k t 6 5 N a u 0 6 Z S 4 + f b z H m F A A A A M K d 5 p e I W M 6 J e t c m T g m c I u w v e 6 V N < / D a t a M a s h u p > 
</file>

<file path=customXml/itemProps1.xml><?xml version="1.0" encoding="utf-8"?>
<ds:datastoreItem xmlns:ds="http://schemas.openxmlformats.org/officeDocument/2006/customXml" ds:itemID="{AE61ACC2-66AB-48B8-BBB6-A2C7861725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15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23" baseType="lpstr">
      <vt:lpstr>Ri (3)</vt:lpstr>
      <vt:lpstr>control</vt:lpstr>
      <vt:lpstr>SOFT-TC-002</vt:lpstr>
      <vt:lpstr>FAMES</vt:lpstr>
      <vt:lpstr>PERFIL-TOTAL</vt:lpstr>
      <vt:lpstr>PERFIL_AC_GRASOS</vt:lpstr>
      <vt:lpstr>FAMES MIX</vt:lpstr>
      <vt:lpstr>STD_INTERNO</vt:lpstr>
      <vt:lpstr>PRECISION</vt:lpstr>
      <vt:lpstr>Titulos</vt:lpstr>
      <vt:lpstr>Límites precisión</vt:lpstr>
      <vt:lpstr>EXACTITUD</vt:lpstr>
      <vt:lpstr>Límites exactitud</vt:lpstr>
      <vt:lpstr>Parametros</vt:lpstr>
      <vt:lpstr>Resolucion</vt:lpstr>
      <vt:lpstr>Gráfico Precisión</vt:lpstr>
      <vt:lpstr>Gráfico Exactitud</vt:lpstr>
      <vt:lpstr>ID_ESTADO</vt:lpstr>
      <vt:lpstr>ID_FMX</vt:lpstr>
      <vt:lpstr>ID_IS</vt:lpstr>
      <vt:lpstr>TIPO_GRASA</vt:lpstr>
      <vt:lpstr>TIPO_MATRIZ</vt:lpstr>
      <vt:lpstr>TIPO_MUESTRA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Hernando Pardo Pardo</dc:creator>
  <cp:lastModifiedBy>Angela Patricia Patiño Pérez</cp:lastModifiedBy>
  <dcterms:created xsi:type="dcterms:W3CDTF">2022-10-15T14:57:41Z</dcterms:created>
  <dcterms:modified xsi:type="dcterms:W3CDTF">2023-04-12T19:24:39Z</dcterms:modified>
</cp:coreProperties>
</file>