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B536308F-6127-4869-8B04-F8D5F6EA043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43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P3" i="1"/>
  <c r="P2" i="1"/>
  <c r="P1" i="1"/>
  <c r="C1" i="1"/>
  <c r="C26" i="2"/>
  <c r="H16" i="2"/>
  <c r="H15" i="2"/>
  <c r="B9" i="2"/>
  <c r="A9" i="2"/>
  <c r="H3" i="2"/>
  <c r="A10" i="2" l="1"/>
  <c r="K12" i="1" l="1"/>
  <c r="K11" i="1"/>
  <c r="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27F59619-66B1-49B0-BB14-5FEE3130C43A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726782F9-D771-4A0E-BE3B-B66269F18228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C04DA7BD-52E8-4EFA-9621-0F762F065F79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BC142ECB-BBD4-412F-A005-6E1AB1DD2358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C49F7BE0-E285-45DD-A62F-0102A2E78E71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18948901-670B-44D0-A236-EEFDDFAA9D4F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4E8760CD-AD1D-4AC7-9E5F-7D79E0BB3DB8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60A428ED-C6E9-4175-82F4-8E8DA4B3B507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F0CA3C4E-0B45-41B9-A2F2-5D68CBD9E844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9F9DA30D-C112-45CD-A240-400F7F613C02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EE153882-4604-484A-B063-D2E1D8EC73D5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9" authorId="0" shapeId="0" xr:uid="{D591D9C1-22FA-4C60-B39D-0DFE83C55CED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9" authorId="0" shapeId="0" xr:uid="{EFFA0338-FADD-4808-B93B-75DFAE34F244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9" authorId="0" shapeId="0" xr:uid="{DC17D25B-3980-4FCE-BF6E-F113FCF81402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9" authorId="0" shapeId="0" xr:uid="{9D7EDB16-2AB4-4ED6-9F1E-12104C22017E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9" authorId="0" shapeId="0" xr:uid="{E32C78C9-6D21-4C5B-9221-31FE87F06933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9" authorId="0" shapeId="0" xr:uid="{F210254D-66A6-4C2D-A0C9-0D0CDC725BDF}">
      <text>
        <r>
          <rPr>
            <b/>
            <sz val="9"/>
            <color indexed="81"/>
            <rFont val="Tahoma"/>
            <family val="2"/>
          </rPr>
          <t>Registre la cantidad de muestra ensayada</t>
        </r>
      </text>
    </comment>
    <comment ref="G9" authorId="0" shapeId="0" xr:uid="{6AFF7D95-FD9E-4198-AB58-0C593D6CBB70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H9" authorId="0" shapeId="0" xr:uid="{D740B661-16F8-46A9-A116-24D628B71733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9" authorId="0" shapeId="0" xr:uid="{15DEAAAA-E11B-4AC0-ACE0-C06D3516D887}">
      <text>
        <r>
          <rPr>
            <b/>
            <sz val="9"/>
            <color indexed="81"/>
            <rFont val="Tahoma"/>
            <family val="2"/>
          </rPr>
          <t>Registre el factor de dilución</t>
        </r>
      </text>
    </comment>
    <comment ref="J9" authorId="0" shapeId="0" xr:uid="{D9744DE0-76EC-4EE5-9FB2-286C10D40730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K9" authorId="0" shapeId="0" xr:uid="{C5742205-244C-4C81-B693-5412949D1F45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M9" authorId="0" shapeId="0" xr:uid="{9DA957FD-64F3-465D-ACB3-1C8348DDAB7C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N9" authorId="0" shapeId="0" xr:uid="{8E418041-6193-40A5-9759-27BCBDAFC9ED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9" authorId="0" shapeId="0" xr:uid="{D14E9D89-0270-4EDE-AC93-BB5044B0FE93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P9" authorId="0" shapeId="0" xr:uid="{B6E7E05F-B765-4E14-AEAA-D6B23E611202}">
      <text>
        <r>
          <rPr>
            <b/>
            <sz val="9"/>
            <color indexed="81"/>
            <rFont val="Tahoma"/>
            <family val="2"/>
          </rPr>
          <t>Registre las iniciales de quien revisa los resultados</t>
        </r>
      </text>
    </comment>
    <comment ref="Q9" authorId="0" shapeId="0" xr:uid="{CFB2DFFD-EB44-4290-9B44-747803FEF8A0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<sst xmlns="http://schemas.openxmlformats.org/spreadsheetml/2006/main" count="107" uniqueCount="87">
  <si>
    <t>CUADRO DE MANDO PARA EL ENSAYO DE VITAMINA C</t>
  </si>
  <si>
    <t>Identificación:</t>
  </si>
  <si>
    <t xml:space="preserve">Revisión: </t>
  </si>
  <si>
    <t>AOXLAB S.A.S</t>
  </si>
  <si>
    <t>Inicio de vigencia:</t>
  </si>
  <si>
    <t>METODO</t>
  </si>
  <si>
    <t>BALANZA</t>
  </si>
  <si>
    <t>006</t>
  </si>
  <si>
    <t>CERTIFICADO DE CALIBRACION</t>
  </si>
  <si>
    <t>2018/11/10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</si>
  <si>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</si>
  <si>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</si>
  <si>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</si>
  <si>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</si>
  <si>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</si>
  <si>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</si>
  <si>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</si>
  <si>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</si>
  <si>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</si>
  <si>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</si>
  <si>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</si>
  <si>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</si>
  <si>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</si>
  <si>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FECHA DE ANALISIS</t>
  </si>
  <si>
    <t>ID MUESTRA</t>
  </si>
  <si>
    <t>NOMBRE DE LA MUESTRA</t>
  </si>
  <si>
    <t>TIPO DE MUESTRA</t>
  </si>
  <si>
    <t>MATRIZ</t>
  </si>
  <si>
    <t>Peso o volumen  Muestra (g ó mL)</t>
  </si>
  <si>
    <t>Volumen de dilución(mL)</t>
  </si>
  <si>
    <t>Concentración (mg/L)</t>
  </si>
  <si>
    <t xml:space="preserve">Factor de dilución </t>
  </si>
  <si>
    <t>Concentracion con el Factor de Dilucion (mg/L)</t>
  </si>
  <si>
    <t>Resultado (mg/100g)ó(mg/100mL)</t>
  </si>
  <si>
    <t>PROMEDIO</t>
  </si>
  <si>
    <t>OBSERVACIONES</t>
  </si>
  <si>
    <t>ESTADO DEL RESULTADO</t>
  </si>
  <si>
    <t>REALIZÓ</t>
  </si>
  <si>
    <t>REVISÓ</t>
  </si>
  <si>
    <t>TRAZABILIDAD</t>
  </si>
  <si>
    <t>3194-18</t>
  </si>
  <si>
    <t>MUESTRA DE ATÚN EN ACEITE GIRASOL GUSTAMAR 160g LOTE LCGA33</t>
  </si>
  <si>
    <t>MUESTRA RUTINA</t>
  </si>
  <si>
    <t>PESCADO</t>
  </si>
  <si>
    <t>ACEPTADO</t>
  </si>
  <si>
    <t>EAAG</t>
  </si>
  <si>
    <t>WFRP</t>
  </si>
  <si>
    <t>HP20180350927L13194-18          FOR-TC-138(0001/18)</t>
  </si>
  <si>
    <t>3310-18</t>
  </si>
  <si>
    <t>ARROZ CRISTAL GRANOS - GRANO PARTIDO QUE MIDE ENTRE 0,25 (1/4) Y 0,75 (3/4) DE LA LONGITUD TOTAL DEL GRANO NTC 476</t>
  </si>
  <si>
    <t>CEREAL</t>
  </si>
  <si>
    <t>HP20180350927L13310-18          FOR-TC-138(0001/18)</t>
  </si>
  <si>
    <t>3310-18DUPLICADO</t>
  </si>
  <si>
    <t>ARROZ CRISTAL GRANOS - GRANO PARTIDO QUE MIDE ENTRE 0,25 (1/4) Y 0,75 (3/4) DE LA LONGITUD TOTAL DEL GRANO NTC 477</t>
  </si>
  <si>
    <t>DUPLICADO</t>
  </si>
  <si>
    <t xml:space="preserve">USP 40 &lt;580&gt; 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</si>
  <si>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</si>
  <si>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</si>
  <si>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</si>
  <si>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</si>
  <si>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</si>
  <si>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</si>
  <si>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</si>
  <si>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</si>
  <si>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</si>
  <si>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</si>
  <si>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</si>
  <si>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</si>
  <si>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</si>
  <si>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</si>
  <si>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</si>
  <si>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</si>
  <si>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</si>
  <si>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</si>
  <si>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</si>
  <si>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</si>
  <si>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</si>
  <si>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</si>
  <si>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</si>
  <si>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</si>
  <si>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</si>
  <si>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</si>
  <si>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</si>
  <si>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</si>
  <si>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</si>
  <si>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SOFT-TC-043</t>
  </si>
  <si>
    <t>Edwin Arboleda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</si>
</sst>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Protection="1">
      <protection locked="0"/>
    </xf>
    <xf numFmtId="0" fontId="30" fillId="0" borderId="5" xfId="0" applyFont="1" applyBorder="1" applyAlignment="1" applyProtection="1">
      <alignment horizontal="left" vertical="center" wrapText="1"/>
      <protection locked="0"/>
    </xf>
    <xf numFmtId="164" fontId="30" fillId="0" borderId="5" xfId="0" applyNumberFormat="1" applyFont="1" applyBorder="1" applyAlignment="1" applyProtection="1">
      <alignment horizontal="left" wrapText="1"/>
      <protection locked="0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wrapText="1"/>
    </xf>
    <xf numFmtId="164" fontId="14" fillId="0" borderId="5" xfId="0" applyNumberFormat="1" applyFont="1" applyBorder="1" applyAlignment="1" applyProtection="1">
      <alignment horizontal="left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2" fontId="0" fillId="0" borderId="0" xfId="0" applyNumberFormat="1" applyProtection="1"/>
    <xf numFmtId="0" fontId="14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9" fillId="0" borderId="0" xfId="0" applyFont="1" applyProtection="1"/>
    <xf numFmtId="0" fontId="15" fillId="0" borderId="2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1" fillId="0" borderId="2" xfId="2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164" fontId="24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vertical="center" wrapText="1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center" vertical="center"/>
    </xf>
    <xf numFmtId="164" fontId="0" fillId="0" borderId="1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66" fontId="0" fillId="2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Protection="1"/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55C64EE9-DDFA-4DBC-8749-2CEB9C05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9DF80053-E443-42FA-9D61-B4B408A823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381001</xdr:colOff>
      <xdr:row>15</xdr:row>
      <xdr:rowOff>38100</xdr:rowOff>
    </xdr:from>
    <xdr:to>
      <xdr:col>6</xdr:col>
      <xdr:colOff>1371601</xdr:colOff>
      <xdr:row>15</xdr:row>
      <xdr:rowOff>337820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40B0FB-FFE3-48C5-B63F-049A156468D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3257550"/>
          <a:ext cx="990600" cy="299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85725</xdr:colOff>
      <xdr:row>14</xdr:row>
      <xdr:rowOff>66675</xdr:rowOff>
    </xdr:from>
    <xdr:to>
      <xdr:col>6</xdr:col>
      <xdr:colOff>1290320</xdr:colOff>
      <xdr:row>14</xdr:row>
      <xdr:rowOff>285750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61F00C-CC6F-4381-B767-FFBB66E88E7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914650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1EA0436-605A-45CE-BC22-93C034D19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  <xdr:twoCellAnchor>
    <xdr:from>
      <xdr:col>12</xdr:col>
      <xdr:colOff>38100</xdr:colOff>
      <xdr:row>10</xdr:row>
      <xdr:rowOff>28575</xdr:rowOff>
    </xdr:from>
    <xdr:to>
      <xdr:col>13</xdr:col>
      <xdr:colOff>19050</xdr:colOff>
      <xdr:row>10</xdr:row>
      <xdr:rowOff>171450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E046E4C-A52E-47EB-9CEB-AC5F84A6A798}"/>
            </a:ext>
          </a:extLst>
        </xdr:cNvPr>
        <xdr:cNvCxnSpPr/>
      </xdr:nvCxnSpPr>
      <xdr:spPr>
        <a:xfrm flipV="1">
          <a:off x="21640800" y="3219450"/>
          <a:ext cx="1781175" cy="142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2505075</xdr:colOff>
      <xdr:row>11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7C15780-C0FB-43A8-93D6-F00AF856E144}"/>
            </a:ext>
          </a:extLst>
        </xdr:cNvPr>
        <xdr:cNvCxnSpPr/>
      </xdr:nvCxnSpPr>
      <xdr:spPr>
        <a:xfrm flipV="1">
          <a:off x="21602700" y="3381375"/>
          <a:ext cx="1800225" cy="142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716C-9AD8-4C83-87F9-510D6787B396}">
  <dimension ref="A1:K49"/>
  <sheetViews>
    <sheetView tabSelected="1" workbookViewId="0">
      <selection sqref="A1:XFD1048576"/>
    </sheetView>
  </sheetViews>
  <sheetFormatPr baseColWidth="10" defaultRowHeight="15" x14ac:dyDescent="0.25"/>
  <cols>
    <col min="1" max="3" width="11.42578125" style="52"/>
    <col min="4" max="4" width="14.5703125" style="52" customWidth="1"/>
    <col min="5" max="5" width="11.42578125" style="52"/>
    <col min="6" max="6" width="14.28515625" style="52" customWidth="1"/>
    <col min="7" max="7" width="30.28515625" style="52" customWidth="1"/>
    <col min="8" max="8" width="17" style="52" customWidth="1"/>
    <col min="9" max="16384" width="11.42578125" style="52"/>
  </cols>
  <sheetData>
    <row r="1" spans="1:11" ht="24.75" customHeight="1" x14ac:dyDescent="0.25">
      <c r="A1" s="45"/>
      <c r="B1" s="46"/>
      <c r="C1" s="47" t="s">
        <v>0</v>
      </c>
      <c r="D1" s="48"/>
      <c r="E1" s="48"/>
      <c r="F1" s="49"/>
      <c r="G1" s="50" t="s">
        <v>1</v>
      </c>
      <c r="H1" s="51" t="s">
        <v>85</v>
      </c>
    </row>
    <row r="2" spans="1:11" ht="20.25" customHeight="1" x14ac:dyDescent="0.25">
      <c r="A2" s="45"/>
      <c r="B2" s="46"/>
      <c r="C2" s="53"/>
      <c r="D2" s="54"/>
      <c r="E2" s="54"/>
      <c r="F2" s="55"/>
      <c r="G2" s="50" t="s">
        <v>2</v>
      </c>
      <c r="H2" s="51">
        <v>1</v>
      </c>
    </row>
    <row r="3" spans="1:11" ht="23.25" customHeight="1" x14ac:dyDescent="0.25">
      <c r="A3" s="45"/>
      <c r="B3" s="46"/>
      <c r="C3" s="56" t="s">
        <v>3</v>
      </c>
      <c r="D3" s="57"/>
      <c r="E3" s="57"/>
      <c r="F3" s="58"/>
      <c r="G3" s="59" t="s">
        <v>4</v>
      </c>
      <c r="H3" s="60">
        <f>H17</f>
        <v>43370</v>
      </c>
    </row>
    <row r="4" spans="1:11" x14ac:dyDescent="0.25">
      <c r="A4" s="61"/>
      <c r="B4" s="61"/>
      <c r="C4" s="61"/>
      <c r="D4" s="61"/>
      <c r="E4" s="61"/>
      <c r="F4" s="61"/>
      <c r="G4" s="61"/>
      <c r="H4" s="61"/>
    </row>
    <row r="5" spans="1:11" x14ac:dyDescent="0.25">
      <c r="A5" s="61"/>
      <c r="B5" s="61"/>
      <c r="C5" s="61"/>
      <c r="D5" s="61"/>
      <c r="E5" s="61"/>
      <c r="F5" s="61"/>
      <c r="G5" s="61"/>
      <c r="H5" s="61"/>
    </row>
    <row r="6" spans="1:11" x14ac:dyDescent="0.25">
      <c r="A6" s="61"/>
      <c r="B6" s="61"/>
      <c r="C6" s="61"/>
      <c r="D6" s="61"/>
      <c r="E6" s="61"/>
      <c r="F6" s="61"/>
      <c r="G6" s="61"/>
      <c r="H6" s="61"/>
    </row>
    <row r="7" spans="1:11" x14ac:dyDescent="0.25">
      <c r="A7" s="61"/>
      <c r="B7" s="61"/>
      <c r="C7" s="61"/>
      <c r="D7" s="61"/>
      <c r="E7" s="61"/>
      <c r="F7" s="61"/>
      <c r="G7" s="61"/>
      <c r="H7" s="61"/>
    </row>
    <row r="8" spans="1:11" ht="20.25" x14ac:dyDescent="0.25">
      <c r="A8" s="62" t="s">
        <v>56</v>
      </c>
      <c r="B8" s="62"/>
      <c r="C8" s="62"/>
      <c r="D8" s="62"/>
      <c r="E8" s="62"/>
      <c r="F8" s="62"/>
      <c r="G8" s="62"/>
      <c r="H8" s="61"/>
    </row>
    <row r="9" spans="1:11" ht="18" hidden="1" x14ac:dyDescent="0.25">
      <c r="A9" s="63" t="str">
        <f>H1</f>
        <v>SOFT-TC-043</v>
      </c>
      <c r="B9" s="63" t="str">
        <f>C1</f>
        <v>CUADRO DE MANDO PARA EL ENSAYO DE VITAMINA C</v>
      </c>
      <c r="C9" s="63"/>
      <c r="D9" s="63"/>
      <c r="E9" s="63"/>
      <c r="F9" s="63"/>
      <c r="G9" s="63"/>
      <c r="H9" s="61"/>
    </row>
    <row r="10" spans="1:11" ht="15" customHeight="1" x14ac:dyDescent="0.25">
      <c r="A10" s="48" t="str">
        <f>A9 &amp;" " &amp;B9</f>
        <v>SOFT-TC-043 CUADRO DE MANDO PARA EL ENSAYO DE VITAMINA C</v>
      </c>
      <c r="B10" s="48"/>
      <c r="C10" s="48"/>
      <c r="D10" s="48"/>
      <c r="E10" s="48"/>
      <c r="F10" s="48"/>
      <c r="G10" s="48"/>
      <c r="H10" s="48"/>
    </row>
    <row r="11" spans="1:11" ht="15" customHeight="1" x14ac:dyDescent="0.25">
      <c r="A11" s="64"/>
      <c r="B11" s="64"/>
      <c r="C11" s="64"/>
      <c r="D11" s="64"/>
      <c r="E11" s="64"/>
      <c r="F11" s="64"/>
      <c r="G11" s="64"/>
      <c r="H11" s="64"/>
    </row>
    <row r="12" spans="1:11" ht="15.75" x14ac:dyDescent="0.25">
      <c r="A12" s="65" t="s">
        <v>57</v>
      </c>
      <c r="B12" s="65"/>
      <c r="C12" s="65"/>
      <c r="D12" s="65"/>
      <c r="E12" s="65"/>
      <c r="F12" s="65"/>
      <c r="G12" s="65"/>
      <c r="H12" s="61"/>
      <c r="K12" s="66"/>
    </row>
    <row r="13" spans="1:11" x14ac:dyDescent="0.25">
      <c r="A13" s="61"/>
      <c r="B13" s="61"/>
      <c r="C13" s="61"/>
      <c r="D13" s="61"/>
      <c r="E13" s="61"/>
      <c r="F13" s="61"/>
      <c r="G13" s="61"/>
      <c r="H13" s="61"/>
    </row>
    <row r="14" spans="1:11" x14ac:dyDescent="0.25">
      <c r="A14" s="61"/>
      <c r="B14" s="67"/>
      <c r="C14" s="56" t="s">
        <v>58</v>
      </c>
      <c r="D14" s="58"/>
      <c r="E14" s="56" t="s">
        <v>59</v>
      </c>
      <c r="F14" s="58"/>
      <c r="G14" s="68" t="s">
        <v>60</v>
      </c>
      <c r="H14" s="68" t="s">
        <v>61</v>
      </c>
    </row>
    <row r="15" spans="1:11" ht="29.25" customHeight="1" x14ac:dyDescent="0.25">
      <c r="A15" s="69"/>
      <c r="B15" s="67" t="s">
        <v>62</v>
      </c>
      <c r="C15" s="70" t="s">
        <v>86</v>
      </c>
      <c r="D15" s="71"/>
      <c r="E15" s="70" t="s">
        <v>63</v>
      </c>
      <c r="F15" s="71"/>
      <c r="G15" s="68"/>
      <c r="H15" s="72">
        <f>H17-7</f>
        <v>43363</v>
      </c>
    </row>
    <row r="16" spans="1:11" ht="28.5" customHeight="1" x14ac:dyDescent="0.25">
      <c r="A16" s="69"/>
      <c r="B16" s="67" t="s">
        <v>64</v>
      </c>
      <c r="C16" s="70" t="s">
        <v>65</v>
      </c>
      <c r="D16" s="71"/>
      <c r="E16" s="70" t="s">
        <v>66</v>
      </c>
      <c r="F16" s="71"/>
      <c r="G16" s="68"/>
      <c r="H16" s="72">
        <f>H17-1</f>
        <v>43369</v>
      </c>
    </row>
    <row r="17" spans="1:8" ht="32.25" customHeight="1" x14ac:dyDescent="0.25">
      <c r="A17" s="69"/>
      <c r="B17" s="67" t="s">
        <v>67</v>
      </c>
      <c r="C17" s="70" t="s">
        <v>68</v>
      </c>
      <c r="D17" s="71"/>
      <c r="E17" s="70" t="s">
        <v>69</v>
      </c>
      <c r="F17" s="71"/>
      <c r="G17" s="68"/>
      <c r="H17" s="72">
        <v>43370</v>
      </c>
    </row>
    <row r="18" spans="1:8" x14ac:dyDescent="0.25">
      <c r="B18" s="73" t="s">
        <v>70</v>
      </c>
      <c r="C18" s="74"/>
      <c r="D18" s="75"/>
      <c r="E18" s="76" t="s">
        <v>71</v>
      </c>
      <c r="F18" s="77"/>
      <c r="G18" s="77"/>
      <c r="H18" s="78"/>
    </row>
    <row r="19" spans="1:8" x14ac:dyDescent="0.25">
      <c r="H19" s="79"/>
    </row>
    <row r="20" spans="1:8" x14ac:dyDescent="0.25">
      <c r="A20" s="79"/>
      <c r="B20" s="79"/>
      <c r="C20" s="79"/>
      <c r="D20" s="79"/>
      <c r="E20" s="79"/>
      <c r="F20" s="79"/>
      <c r="G20" s="79"/>
      <c r="H20" s="79"/>
    </row>
    <row r="21" spans="1:8" x14ac:dyDescent="0.25">
      <c r="A21" s="79"/>
      <c r="B21" s="79"/>
      <c r="C21" s="79"/>
      <c r="D21" s="79"/>
      <c r="E21" s="79"/>
      <c r="F21" s="79"/>
      <c r="G21" s="79"/>
      <c r="H21" s="79"/>
    </row>
    <row r="22" spans="1:8" ht="15.75" x14ac:dyDescent="0.25">
      <c r="A22" s="80" t="s">
        <v>72</v>
      </c>
      <c r="B22" s="80"/>
      <c r="C22" s="80"/>
      <c r="D22" s="80"/>
      <c r="E22" s="80"/>
      <c r="F22" s="80"/>
      <c r="G22" s="80"/>
      <c r="H22" s="80"/>
    </row>
    <row r="23" spans="1:8" x14ac:dyDescent="0.25">
      <c r="A23" s="79"/>
      <c r="B23" s="79"/>
      <c r="C23" s="79"/>
      <c r="D23" s="79"/>
      <c r="E23" s="79"/>
      <c r="F23" s="79"/>
      <c r="G23" s="79"/>
      <c r="H23" s="79"/>
    </row>
    <row r="24" spans="1:8" x14ac:dyDescent="0.25">
      <c r="B24" s="81" t="s">
        <v>73</v>
      </c>
      <c r="C24" s="81" t="s">
        <v>74</v>
      </c>
      <c r="D24" s="81" t="s">
        <v>75</v>
      </c>
      <c r="E24" s="81" t="s">
        <v>76</v>
      </c>
      <c r="F24" s="81" t="s">
        <v>77</v>
      </c>
      <c r="G24" s="81" t="s">
        <v>78</v>
      </c>
      <c r="H24" s="81" t="s">
        <v>79</v>
      </c>
    </row>
    <row r="25" spans="1:8" ht="23.25" customHeight="1" x14ac:dyDescent="0.25">
      <c r="B25" s="82"/>
      <c r="C25" s="82"/>
      <c r="D25" s="82"/>
      <c r="E25" s="82"/>
      <c r="F25" s="82"/>
      <c r="G25" s="82"/>
      <c r="H25" s="82"/>
    </row>
    <row r="26" spans="1:8" ht="36" x14ac:dyDescent="0.25">
      <c r="B26" s="83" t="s">
        <v>12</v>
      </c>
      <c r="C26" s="84">
        <f>H17</f>
        <v>43370</v>
      </c>
      <c r="D26" s="83">
        <v>1</v>
      </c>
      <c r="E26" s="83" t="s">
        <v>80</v>
      </c>
      <c r="F26" s="83" t="s">
        <v>45</v>
      </c>
      <c r="G26" s="83" t="s">
        <v>81</v>
      </c>
      <c r="H26" s="83" t="s">
        <v>81</v>
      </c>
    </row>
    <row r="27" spans="1:8" x14ac:dyDescent="0.25">
      <c r="B27" s="85"/>
      <c r="C27" s="86"/>
      <c r="D27" s="85"/>
      <c r="E27" s="87"/>
      <c r="F27" s="85"/>
      <c r="G27" s="83"/>
      <c r="H27" s="88"/>
    </row>
    <row r="28" spans="1:8" x14ac:dyDescent="0.25">
      <c r="B28" s="89"/>
      <c r="C28" s="89"/>
      <c r="D28" s="89"/>
      <c r="E28" s="90"/>
      <c r="F28" s="89"/>
      <c r="G28" s="89"/>
      <c r="H28" s="89"/>
    </row>
    <row r="29" spans="1:8" x14ac:dyDescent="0.25">
      <c r="B29" s="85"/>
      <c r="C29" s="85"/>
      <c r="D29" s="85"/>
      <c r="E29" s="87"/>
      <c r="F29" s="85"/>
      <c r="G29" s="85"/>
      <c r="H29" s="85"/>
    </row>
    <row r="30" spans="1:8" x14ac:dyDescent="0.25">
      <c r="B30" s="85"/>
      <c r="C30" s="85"/>
      <c r="D30" s="85"/>
      <c r="E30" s="87"/>
      <c r="F30" s="85"/>
      <c r="G30" s="85"/>
      <c r="H30" s="85"/>
    </row>
    <row r="31" spans="1:8" x14ac:dyDescent="0.25">
      <c r="B31" s="85"/>
      <c r="C31" s="85"/>
      <c r="D31" s="85"/>
      <c r="E31" s="87"/>
      <c r="F31" s="85"/>
      <c r="G31" s="85"/>
      <c r="H31" s="85"/>
    </row>
    <row r="32" spans="1:8" x14ac:dyDescent="0.25">
      <c r="B32" s="85"/>
      <c r="C32" s="85"/>
      <c r="D32" s="85"/>
      <c r="E32" s="87"/>
      <c r="F32" s="85"/>
      <c r="G32" s="85"/>
      <c r="H32" s="85"/>
    </row>
    <row r="33" spans="1:8" x14ac:dyDescent="0.25">
      <c r="B33" s="85"/>
      <c r="C33" s="85"/>
      <c r="D33" s="85"/>
      <c r="E33" s="87"/>
      <c r="F33" s="85"/>
      <c r="G33" s="85"/>
      <c r="H33" s="85"/>
    </row>
    <row r="34" spans="1:8" x14ac:dyDescent="0.25">
      <c r="B34" s="85"/>
      <c r="C34" s="85"/>
      <c r="D34" s="85"/>
      <c r="E34" s="87"/>
      <c r="F34" s="85"/>
      <c r="G34" s="85"/>
      <c r="H34" s="85"/>
    </row>
    <row r="35" spans="1:8" x14ac:dyDescent="0.25">
      <c r="B35" s="85"/>
      <c r="C35" s="85"/>
      <c r="D35" s="85"/>
      <c r="E35" s="87"/>
      <c r="F35" s="85"/>
      <c r="G35" s="85"/>
      <c r="H35" s="85"/>
    </row>
    <row r="36" spans="1:8" x14ac:dyDescent="0.25">
      <c r="B36" s="85"/>
      <c r="C36" s="85"/>
      <c r="D36" s="85"/>
      <c r="E36" s="87"/>
      <c r="F36" s="85"/>
      <c r="G36" s="85"/>
      <c r="H36" s="85"/>
    </row>
    <row r="37" spans="1:8" x14ac:dyDescent="0.25">
      <c r="B37" s="85"/>
      <c r="C37" s="85"/>
      <c r="D37" s="85"/>
      <c r="E37" s="87"/>
      <c r="F37" s="85"/>
      <c r="G37" s="85"/>
      <c r="H37" s="85"/>
    </row>
    <row r="38" spans="1:8" x14ac:dyDescent="0.25">
      <c r="B38" s="85"/>
      <c r="C38" s="85"/>
      <c r="D38" s="85"/>
      <c r="E38" s="87"/>
      <c r="F38" s="85"/>
      <c r="G38" s="85"/>
      <c r="H38" s="85"/>
    </row>
    <row r="39" spans="1:8" x14ac:dyDescent="0.25">
      <c r="A39" s="79"/>
      <c r="B39" s="79"/>
      <c r="C39" s="79"/>
      <c r="D39" s="79"/>
      <c r="E39" s="79"/>
      <c r="F39" s="79"/>
      <c r="G39" s="79"/>
      <c r="H39" s="79"/>
    </row>
    <row r="40" spans="1:8" x14ac:dyDescent="0.25">
      <c r="A40" s="79"/>
      <c r="B40" s="79"/>
      <c r="C40" s="79"/>
      <c r="D40" s="79"/>
      <c r="E40" s="79"/>
      <c r="F40" s="79"/>
      <c r="G40" s="79"/>
      <c r="H40" s="79"/>
    </row>
    <row r="41" spans="1:8" x14ac:dyDescent="0.25">
      <c r="A41" s="79"/>
      <c r="B41" s="79"/>
      <c r="C41" s="79"/>
      <c r="D41" s="79"/>
      <c r="E41" s="79"/>
      <c r="F41" s="79"/>
      <c r="G41" s="79"/>
      <c r="H41" s="79"/>
    </row>
    <row r="42" spans="1:8" x14ac:dyDescent="0.25">
      <c r="A42" s="79"/>
      <c r="B42" s="79"/>
      <c r="C42" s="79"/>
      <c r="D42" s="79"/>
      <c r="E42" s="79"/>
      <c r="F42" s="79"/>
      <c r="G42" s="79"/>
      <c r="H42" s="79"/>
    </row>
    <row r="43" spans="1:8" x14ac:dyDescent="0.25">
      <c r="A43" s="79"/>
      <c r="B43" s="79"/>
      <c r="C43" s="79"/>
      <c r="D43" s="79"/>
      <c r="E43" s="79"/>
      <c r="F43" s="79"/>
      <c r="G43" s="79"/>
      <c r="H43" s="79"/>
    </row>
    <row r="44" spans="1:8" x14ac:dyDescent="0.25">
      <c r="A44" s="79"/>
      <c r="B44" s="79"/>
      <c r="C44" s="79"/>
      <c r="D44" s="79"/>
      <c r="E44" s="79"/>
      <c r="F44" s="79"/>
      <c r="G44" s="79"/>
      <c r="H44" s="79"/>
    </row>
    <row r="45" spans="1:8" x14ac:dyDescent="0.25">
      <c r="A45" s="91" t="s">
        <v>82</v>
      </c>
      <c r="B45" s="91"/>
      <c r="C45" s="91"/>
      <c r="D45" s="91"/>
      <c r="E45" s="91"/>
      <c r="F45" s="92" t="s">
        <v>83</v>
      </c>
      <c r="G45" s="92"/>
      <c r="H45" s="79"/>
    </row>
    <row r="46" spans="1:8" x14ac:dyDescent="0.25">
      <c r="B46" s="93"/>
      <c r="C46" s="93"/>
      <c r="D46" s="93"/>
      <c r="E46" s="93"/>
      <c r="F46" s="93"/>
      <c r="G46" s="93"/>
      <c r="H46" s="93"/>
    </row>
    <row r="47" spans="1:8" x14ac:dyDescent="0.25">
      <c r="B47" s="93"/>
      <c r="C47" s="93"/>
      <c r="D47" s="93"/>
      <c r="E47" s="93"/>
      <c r="F47" s="93"/>
      <c r="G47" s="93"/>
      <c r="H47" s="93"/>
    </row>
    <row r="48" spans="1:8" x14ac:dyDescent="0.25">
      <c r="B48" s="93"/>
      <c r="C48" s="93"/>
      <c r="D48" s="93"/>
      <c r="E48" s="93"/>
      <c r="F48" s="93"/>
      <c r="G48" s="93"/>
      <c r="H48" s="93"/>
    </row>
    <row r="49" spans="2:8" x14ac:dyDescent="0.25">
      <c r="B49" s="94" t="s">
        <v>84</v>
      </c>
      <c r="C49" s="94"/>
      <c r="D49" s="94"/>
      <c r="E49" s="94"/>
      <c r="F49" s="94"/>
      <c r="G49" s="95" t="s">
        <v>83</v>
      </c>
      <c r="H49" s="95"/>
    </row>
  </sheetData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4A3BFEA3-A82B-4E47-A4D9-B5E6DB0AF8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opLeftCell="G3" workbookViewId="0">
      <selection activeCell="G13" sqref="A13:XFD283"/>
    </sheetView>
  </sheetViews>
  <sheetFormatPr baseColWidth="10" defaultRowHeight="15" x14ac:dyDescent="0.25"/>
  <cols>
    <col min="1" max="1" width="20.28515625" customWidth="1"/>
    <col min="2" max="2" width="24" customWidth="1"/>
    <col min="3" max="3" width="37.5703125" customWidth="1"/>
    <col min="4" max="4" width="24" customWidth="1"/>
    <col min="5" max="6" width="30.5703125" customWidth="1"/>
    <col min="7" max="8" width="26" customWidth="1"/>
    <col min="9" max="9" width="26.7109375" customWidth="1"/>
    <col min="10" max="10" width="23" customWidth="1"/>
    <col min="11" max="11" width="26.42578125" customWidth="1"/>
    <col min="12" max="12" width="28.85546875" customWidth="1"/>
    <col min="13" max="13" width="27" customWidth="1"/>
    <col min="14" max="14" width="20.5703125" bestFit="1" customWidth="1"/>
    <col min="15" max="15" width="33.5703125" customWidth="1"/>
    <col min="16" max="16" width="30.5703125" customWidth="1"/>
    <col min="17" max="17" width="57.28515625" bestFit="1" customWidth="1"/>
  </cols>
  <sheetData>
    <row r="1" spans="1:17" ht="33" customHeight="1" x14ac:dyDescent="0.25">
      <c r="A1" s="35"/>
      <c r="B1" s="36"/>
      <c r="C1" s="37" t="str">
        <f>control!C1</f>
        <v>CUADRO DE MANDO PARA EL ENSAYO DE VITAMINA C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 t="s">
        <v>1</v>
      </c>
      <c r="P1" s="27" t="str">
        <f>control!H1</f>
        <v>SOFT-TC-043</v>
      </c>
    </row>
    <row r="2" spans="1:17" ht="33" customHeight="1" x14ac:dyDescent="0.25">
      <c r="A2" s="35"/>
      <c r="B2" s="36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 t="s">
        <v>2</v>
      </c>
      <c r="P2" s="27">
        <f>control!H2</f>
        <v>1</v>
      </c>
    </row>
    <row r="3" spans="1:17" ht="33" customHeight="1" x14ac:dyDescent="0.35">
      <c r="A3" s="35"/>
      <c r="B3" s="36"/>
      <c r="C3" s="40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2" t="s">
        <v>4</v>
      </c>
      <c r="P3" s="28">
        <f>control!H3</f>
        <v>43370</v>
      </c>
    </row>
    <row r="4" spans="1:17" ht="20.25" x14ac:dyDescent="0.3">
      <c r="A4" s="43" t="str">
        <f>C1</f>
        <v>CUADRO DE MANDO PARA EL ENSAYO DE VITAMINA C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7" x14ac:dyDescent="0.25">
      <c r="A5" s="3" t="s">
        <v>5</v>
      </c>
      <c r="B5" s="4" t="s">
        <v>55</v>
      </c>
      <c r="C5" s="3" t="s">
        <v>6</v>
      </c>
      <c r="D5" s="4" t="s">
        <v>7</v>
      </c>
      <c r="E5" s="31" t="s">
        <v>8</v>
      </c>
      <c r="F5" s="31"/>
      <c r="G5" s="5" t="s">
        <v>9</v>
      </c>
      <c r="H5" s="6" t="s">
        <v>10</v>
      </c>
      <c r="I5" s="7"/>
      <c r="J5" s="3"/>
      <c r="K5" s="3" t="s">
        <v>11</v>
      </c>
      <c r="L5" s="8"/>
      <c r="M5" s="31" t="s">
        <v>8</v>
      </c>
      <c r="N5" s="31"/>
      <c r="O5" s="9" t="s">
        <v>12</v>
      </c>
    </row>
    <row r="6" spans="1:17" x14ac:dyDescent="0.25">
      <c r="A6" s="10"/>
      <c r="B6" s="29" t="s">
        <v>13</v>
      </c>
      <c r="C6" s="30"/>
      <c r="D6" s="11">
        <v>163</v>
      </c>
      <c r="E6" s="31" t="s">
        <v>8</v>
      </c>
      <c r="F6" s="31"/>
      <c r="G6" s="12"/>
      <c r="H6" s="6" t="s">
        <v>10</v>
      </c>
      <c r="I6" s="13"/>
      <c r="J6" s="10"/>
      <c r="K6" s="10"/>
      <c r="L6" s="14"/>
      <c r="M6" s="10"/>
      <c r="N6" s="10"/>
      <c r="O6" s="15"/>
    </row>
    <row r="7" spans="1:17" ht="15.75" thickBot="1" x14ac:dyDescent="0.3">
      <c r="A7" s="16" t="s">
        <v>14</v>
      </c>
      <c r="B7" s="17" t="s">
        <v>15</v>
      </c>
      <c r="C7" s="18" t="s">
        <v>16</v>
      </c>
      <c r="D7" s="19" t="s">
        <v>17</v>
      </c>
      <c r="E7" s="18" t="s">
        <v>18</v>
      </c>
      <c r="F7" s="19" t="s">
        <v>19</v>
      </c>
      <c r="G7" s="18" t="s">
        <v>20</v>
      </c>
      <c r="H7" s="20"/>
      <c r="I7" s="18" t="s">
        <v>21</v>
      </c>
      <c r="J7" s="21"/>
    </row>
    <row r="8" spans="1:17" x14ac:dyDescent="0.25">
      <c r="A8" s="32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22"/>
    </row>
    <row r="9" spans="1:17" ht="39" x14ac:dyDescent="0.25">
      <c r="A9" s="23" t="s">
        <v>23</v>
      </c>
      <c r="B9" s="23" t="s">
        <v>24</v>
      </c>
      <c r="C9" s="23" t="s">
        <v>25</v>
      </c>
      <c r="D9" s="23" t="s">
        <v>26</v>
      </c>
      <c r="E9" s="23" t="s">
        <v>27</v>
      </c>
      <c r="F9" s="23" t="s">
        <v>28</v>
      </c>
      <c r="G9" s="23" t="s">
        <v>29</v>
      </c>
      <c r="H9" s="23" t="s">
        <v>30</v>
      </c>
      <c r="I9" s="23" t="s">
        <v>31</v>
      </c>
      <c r="J9" s="23" t="s">
        <v>32</v>
      </c>
      <c r="K9" s="23" t="s">
        <v>33</v>
      </c>
      <c r="L9" s="23" t="s">
        <v>34</v>
      </c>
      <c r="M9" s="24" t="s">
        <v>35</v>
      </c>
      <c r="N9" s="25" t="s">
        <v>36</v>
      </c>
      <c r="O9" s="25" t="s">
        <v>37</v>
      </c>
      <c r="P9" s="25" t="s">
        <v>38</v>
      </c>
      <c r="Q9" s="25" t="s">
        <v>39</v>
      </c>
    </row>
    <row r="10" spans="1:17" x14ac:dyDescent="0.25">
      <c r="A10" s="96">
        <v>43370</v>
      </c>
      <c r="B10" s="97" t="s">
        <v>40</v>
      </c>
      <c r="C10" s="26" t="s">
        <v>41</v>
      </c>
      <c r="D10" s="26" t="s">
        <v>42</v>
      </c>
      <c r="E10" s="26" t="s">
        <v>43</v>
      </c>
      <c r="F10" s="98">
        <v>1.5092000000000001</v>
      </c>
      <c r="G10" s="99">
        <v>50</v>
      </c>
      <c r="H10" s="100">
        <v>0</v>
      </c>
      <c r="I10" s="26">
        <v>1</v>
      </c>
      <c r="J10" s="26">
        <v>0</v>
      </c>
      <c r="K10" s="106">
        <f>+J10/1000*(G10/F10)*100</f>
        <v>0</v>
      </c>
      <c r="L10" s="103">
        <v>0</v>
      </c>
      <c r="M10" s="97"/>
      <c r="N10" s="26" t="s">
        <v>44</v>
      </c>
      <c r="O10" s="26" t="s">
        <v>45</v>
      </c>
      <c r="P10" s="26" t="s">
        <v>46</v>
      </c>
      <c r="Q10" s="26" t="s">
        <v>47</v>
      </c>
    </row>
    <row r="11" spans="1:17" x14ac:dyDescent="0.25">
      <c r="A11" s="96">
        <v>43370</v>
      </c>
      <c r="B11" s="26" t="s">
        <v>48</v>
      </c>
      <c r="C11" s="26" t="s">
        <v>49</v>
      </c>
      <c r="D11" s="26" t="s">
        <v>42</v>
      </c>
      <c r="E11" s="26" t="s">
        <v>50</v>
      </c>
      <c r="F11" s="101">
        <v>2.2349999999999999</v>
      </c>
      <c r="G11" s="26">
        <v>50</v>
      </c>
      <c r="H11" s="102">
        <v>0</v>
      </c>
      <c r="I11" s="26">
        <v>1</v>
      </c>
      <c r="J11" s="26">
        <v>0</v>
      </c>
      <c r="K11" s="106">
        <f t="shared" ref="K11:K12" si="0">+J11/1000*(G11/F11)*100</f>
        <v>0</v>
      </c>
      <c r="L11" s="104">
        <v>0</v>
      </c>
      <c r="M11" s="97"/>
      <c r="N11" s="26" t="s">
        <v>44</v>
      </c>
      <c r="O11" s="26" t="s">
        <v>45</v>
      </c>
      <c r="P11" s="26" t="s">
        <v>46</v>
      </c>
      <c r="Q11" s="26" t="s">
        <v>51</v>
      </c>
    </row>
    <row r="12" spans="1:17" x14ac:dyDescent="0.25">
      <c r="A12" s="96">
        <v>43370</v>
      </c>
      <c r="B12" s="26" t="s">
        <v>52</v>
      </c>
      <c r="C12" s="26" t="s">
        <v>53</v>
      </c>
      <c r="D12" s="26" t="s">
        <v>54</v>
      </c>
      <c r="E12" s="26" t="s">
        <v>50</v>
      </c>
      <c r="F12" s="101">
        <v>2.2063000000000001</v>
      </c>
      <c r="G12" s="26">
        <v>50</v>
      </c>
      <c r="H12" s="102">
        <v>0</v>
      </c>
      <c r="I12" s="26">
        <v>1</v>
      </c>
      <c r="J12" s="26">
        <v>0</v>
      </c>
      <c r="K12" s="106">
        <f t="shared" si="0"/>
        <v>0</v>
      </c>
      <c r="L12" s="105"/>
      <c r="M12" s="97"/>
      <c r="N12" s="26" t="s">
        <v>44</v>
      </c>
      <c r="O12" s="26" t="s">
        <v>45</v>
      </c>
      <c r="P12" s="26" t="s">
        <v>46</v>
      </c>
      <c r="Q12" s="26" t="s">
        <v>51</v>
      </c>
    </row>
  </sheetData>
  <sheetProtection algorithmName="SHA-512" hashValue="Vo0g8PMKIICb8sKQd9a5xi9oaPzvhHnzzZykN3ThR63DmDxWg2eExSF2pYWDlbLTSeqE5UcwX3AOMWJd1OT+DQ==" saltValue="QhEgvFB1eM6pCWFe5FiSIA==" spinCount="100000" sheet="1" objects="1" scenarios="1"/>
  <mergeCells count="10">
    <mergeCell ref="A1:B3"/>
    <mergeCell ref="C1:N2"/>
    <mergeCell ref="C3:N3"/>
    <mergeCell ref="A4:P4"/>
    <mergeCell ref="E5:F5"/>
    <mergeCell ref="M5:N5"/>
    <mergeCell ref="B6:C6"/>
    <mergeCell ref="E6:F6"/>
    <mergeCell ref="A8:N8"/>
    <mergeCell ref="L11:L12"/>
  </mergeCells>
  <conditionalFormatting sqref="F7">
    <cfRule type="containsBlanks" dxfId="2" priority="1">
      <formula>LEN(TRIM(F7))=0</formula>
    </cfRule>
  </conditionalFormatting>
  <conditionalFormatting sqref="I5:I6 D5:D6 G5:G6 B5:B7 O5">
    <cfRule type="containsBlanks" dxfId="1" priority="3">
      <formula>LEN(TRIM(B5))=0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2018-12-22T14:54:39Z</dcterms:created>
  <dcterms:modified xsi:type="dcterms:W3CDTF">2019-09-20T21:15:21Z</dcterms:modified>
</cp:coreProperties>
</file>