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calidad_aoxlab_com/Documents/Documentos/SGC/7. PROCESO/FORMATOS AOXLAB (FG Y FT) CONTROL DOC/"/>
    </mc:Choice>
  </mc:AlternateContent>
  <xr:revisionPtr revIDLastSave="32" documentId="14_{748562FE-8D38-4B33-9674-384B23970B4B}" xr6:coauthVersionLast="47" xr6:coauthVersionMax="47" xr10:uidLastSave="{BC7C953B-C2B5-41AB-8A23-EB470BC87AD1}"/>
  <bookViews>
    <workbookView xWindow="-120" yWindow="-120" windowWidth="20730" windowHeight="11040" tabRatio="708" xr2:uid="{00000000-000D-0000-FFFF-FFFF00000000}"/>
  </bookViews>
  <sheets>
    <sheet name="Control" sheetId="30" r:id="rId1"/>
    <sheet name="CONTACTO CLIENTES" sheetId="23" r:id="rId2"/>
    <sheet name="Validacion" sheetId="31" state="hidden" r:id="rId3"/>
    <sheet name="EJECUCIÓN CLIENTES" sheetId="8" r:id="rId4"/>
    <sheet name="ANEXO A. EVOLUCION CLIENTES" sheetId="3" r:id="rId5"/>
    <sheet name="ANEXO B. MENSUAL GRUPO CIAL" sheetId="10" r:id="rId6"/>
    <sheet name="ANEXO C. INDICADORES" sheetId="7" r:id="rId7"/>
  </sheets>
  <externalReferences>
    <externalReference r:id="rId8"/>
  </externalReferences>
  <definedNames>
    <definedName name="_xlnm.Print_Area" localSheetId="4">'ANEXO A. EVOLUCION CLIENTES'!#REF!</definedName>
    <definedName name="_xlnm.Print_Area" localSheetId="1">'CONTACTO CLIENTES'!$A$1:$P$56</definedName>
    <definedName name="_xlnm.Print_Area" localSheetId="3">'EJECUCIÓN CLIENTES'!$A$1:$AA$60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0" l="1"/>
  <c r="L10" i="10"/>
  <c r="N10" i="10"/>
  <c r="O10" i="10"/>
  <c r="Q10" i="10"/>
  <c r="R10" i="10"/>
  <c r="S10" i="10"/>
  <c r="T10" i="10"/>
  <c r="U10" i="10"/>
  <c r="V10" i="10"/>
  <c r="W10" i="10"/>
  <c r="Y10" i="10"/>
  <c r="Z10" i="10"/>
  <c r="C15" i="10"/>
  <c r="C17" i="10"/>
  <c r="C20" i="10"/>
  <c r="C21" i="10"/>
  <c r="C22" i="10"/>
  <c r="C23" i="10"/>
  <c r="H9" i="10"/>
  <c r="P9" i="10"/>
  <c r="X9" i="10"/>
  <c r="AA9" i="10"/>
  <c r="H8" i="10" l="1"/>
  <c r="H7" i="10"/>
  <c r="H10" i="10" s="1"/>
  <c r="F9" i="10" l="1"/>
  <c r="G9" i="10" s="1"/>
  <c r="I9" i="10" s="1"/>
  <c r="J9" i="10" s="1"/>
  <c r="C9" i="10"/>
  <c r="E9" i="10" s="1"/>
  <c r="W6" i="10"/>
  <c r="V6" i="10"/>
  <c r="U6" i="10"/>
  <c r="T6" i="10"/>
  <c r="S6" i="10"/>
  <c r="R6" i="10"/>
  <c r="Q6" i="10"/>
  <c r="AA7" i="10"/>
  <c r="AA8" i="10"/>
  <c r="X8" i="10"/>
  <c r="P8" i="10"/>
  <c r="X7" i="10"/>
  <c r="P7" i="10"/>
  <c r="Z6" i="10"/>
  <c r="O6" i="10"/>
  <c r="L6" i="10"/>
  <c r="D6" i="10"/>
  <c r="X10" i="10" l="1"/>
  <c r="AA10" i="10"/>
  <c r="P10" i="10"/>
  <c r="K8" i="10"/>
  <c r="K9" i="10"/>
  <c r="M9" i="10" s="1"/>
  <c r="K7" i="10"/>
  <c r="K10" i="10" s="1"/>
  <c r="H6" i="10"/>
  <c r="K6" i="10" l="1"/>
  <c r="M6" i="10" s="1"/>
  <c r="N6" i="10" l="1"/>
  <c r="P6" i="10" s="1"/>
  <c r="Y6" i="10" l="1"/>
  <c r="AA6" i="10" s="1"/>
  <c r="X37" i="8" l="1"/>
  <c r="X36" i="8"/>
  <c r="X35" i="8"/>
  <c r="X34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X20" i="8"/>
  <c r="X19" i="8"/>
  <c r="X18" i="8"/>
  <c r="X17" i="8"/>
  <c r="X16" i="8"/>
  <c r="X15" i="8"/>
  <c r="X14" i="8"/>
  <c r="X13" i="8"/>
  <c r="X12" i="8"/>
  <c r="X11" i="8"/>
  <c r="X10" i="8"/>
  <c r="X9" i="8"/>
  <c r="X8" i="8"/>
  <c r="C7" i="10" l="1"/>
  <c r="C10" i="10" s="1"/>
  <c r="C8" i="10"/>
  <c r="C6" i="10" l="1"/>
  <c r="E6" i="10" l="1"/>
  <c r="M8" i="10"/>
  <c r="M7" i="10"/>
  <c r="M10" i="10" s="1"/>
  <c r="F8" i="10" l="1"/>
  <c r="G8" i="10" s="1"/>
  <c r="F7" i="10"/>
  <c r="E8" i="10"/>
  <c r="G7" i="10" l="1"/>
  <c r="G10" i="10" s="1"/>
  <c r="F10" i="10"/>
  <c r="F6" i="10"/>
  <c r="E7" i="10"/>
  <c r="E10" i="10" s="1"/>
  <c r="I8" i="10"/>
  <c r="J8" i="10" s="1"/>
  <c r="G6" i="10" l="1"/>
  <c r="I7" i="10"/>
  <c r="I6" i="10" l="1"/>
  <c r="J6" i="10" s="1"/>
  <c r="I10" i="10"/>
  <c r="J7" i="10"/>
  <c r="J10" i="10" s="1"/>
  <c r="F22" i="3" l="1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X6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Margarita Gómez</author>
    <author>Claudia Mendoza</author>
  </authors>
  <commentList>
    <comment ref="K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SCCALA: </t>
        </r>
        <r>
          <rPr>
            <sz val="9"/>
            <color indexed="81"/>
            <rFont val="Tahoma"/>
            <family val="2"/>
          </rPr>
          <t xml:space="preserve">Forma de contacto con el cliente
</t>
        </r>
      </text>
    </comment>
    <comment ref="L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SCCALA:</t>
        </r>
        <r>
          <rPr>
            <sz val="9"/>
            <color indexed="81"/>
            <rFont val="Tahoma"/>
            <family val="2"/>
          </rPr>
          <t xml:space="preserve">
Marcar el objetivo del contacto con el cliente</t>
        </r>
      </text>
    </comment>
    <comment ref="M7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SCCALA:</t>
        </r>
        <r>
          <rPr>
            <sz val="9"/>
            <color indexed="81"/>
            <rFont val="Tahoma"/>
            <family val="2"/>
          </rPr>
          <t xml:space="preserve">
Estado de la venta</t>
        </r>
      </text>
    </comment>
    <comment ref="N7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SCCALA:</t>
        </r>
        <r>
          <rPr>
            <sz val="9"/>
            <color indexed="81"/>
            <rFont val="Tahoma"/>
            <family val="2"/>
          </rPr>
          <t xml:space="preserve">
Qué compromiso se establece con el cliente y cuál será la acción a seguir</t>
        </r>
      </text>
    </comment>
    <comment ref="O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SCCALA: </t>
        </r>
        <r>
          <rPr>
            <sz val="9"/>
            <color indexed="81"/>
            <rFont val="Tahoma"/>
            <family val="2"/>
          </rPr>
          <t xml:space="preserve">Encargado de realizar el próximo paso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Mendoza</author>
    <author>Margarita Gómez</author>
  </authors>
  <commentList>
    <comment ref="AB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SCCALA:</t>
        </r>
        <r>
          <rPr>
            <sz val="9"/>
            <color indexed="81"/>
            <rFont val="Tahoma"/>
            <family val="2"/>
          </rPr>
          <t xml:space="preserve">
Qué compromiso se establece con el cliente y cuál será la acción a seguir</t>
        </r>
      </text>
    </comment>
    <comment ref="AC5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SCCALA: </t>
        </r>
        <r>
          <rPr>
            <sz val="9"/>
            <color indexed="81"/>
            <rFont val="Tahoma"/>
            <family val="2"/>
          </rPr>
          <t xml:space="preserve">Encargado de realizar el próximo paso
</t>
        </r>
      </text>
    </comment>
    <comment ref="AD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SCCALA:</t>
        </r>
        <r>
          <rPr>
            <sz val="9"/>
            <color indexed="81"/>
            <rFont val="Tahoma"/>
            <family val="2"/>
          </rPr>
          <t xml:space="preserve">
Fecha estimada de ejecución del próximo paso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Mendoza</author>
    <author>Margarita Gómez</author>
  </authors>
  <commentList>
    <comment ref="G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SCCALA:</t>
        </r>
        <r>
          <rPr>
            <sz val="9"/>
            <color indexed="81"/>
            <rFont val="Tahoma"/>
            <family val="2"/>
          </rPr>
          <t xml:space="preserve">
Qué compromiso se establece con el cliente y cuál será la acción a seguir</t>
        </r>
      </text>
    </comment>
    <comment ref="H6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SCCALA: </t>
        </r>
        <r>
          <rPr>
            <sz val="9"/>
            <color indexed="81"/>
            <rFont val="Tahoma"/>
            <family val="2"/>
          </rPr>
          <t>Encargado de realizar el próximo paso</t>
        </r>
      </text>
    </comment>
    <comment ref="I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SCCALA:</t>
        </r>
        <r>
          <rPr>
            <sz val="9"/>
            <color indexed="81"/>
            <rFont val="Tahoma"/>
            <family val="2"/>
          </rPr>
          <t xml:space="preserve">
Fecha estimada de ejecución del próximo paso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tc={DD722A47-4A03-4916-BF33-927F407F3DD4}</author>
    <author>tc={00D61448-2EEE-45D6-9F9A-00147C1E5610}</author>
    <author>tc={215E0C39-B0D3-4352-9596-39DEF85EACAF}</author>
  </authors>
  <commentList>
    <comment ref="H7" authorId="0" shapeId="0" xr:uid="{00000000-0006-0000-05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Visita de seguimiento y profundización cada dos meses a clientes actuales</t>
      </text>
    </comment>
    <comment ref="H8" authorId="1" shapeId="0" xr:uid="{00000000-0006-0000-05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Visita de eguimiento y profundización cada dos meses a clientes actuales</t>
      </text>
    </comment>
    <comment ref="H9" authorId="2" shapeId="0" xr:uid="{00000000-0006-0000-05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Visita de eguimiento y profundización cada dos meses a clientes actuales</t>
      </text>
    </comment>
  </commentList>
</comments>
</file>

<file path=xl/sharedStrings.xml><?xml version="1.0" encoding="utf-8"?>
<sst xmlns="http://schemas.openxmlformats.org/spreadsheetml/2006/main" count="313" uniqueCount="235">
  <si>
    <t>CLIENTE</t>
  </si>
  <si>
    <t>NOMBRE</t>
  </si>
  <si>
    <t>CARGO</t>
  </si>
  <si>
    <t>TELEFONO</t>
  </si>
  <si>
    <t>CORREO</t>
  </si>
  <si>
    <t>CIUDAD</t>
  </si>
  <si>
    <t>PERIODO:</t>
  </si>
  <si>
    <t>Venta</t>
  </si>
  <si>
    <t>=</t>
  </si>
  <si>
    <t>*100%</t>
  </si>
  <si>
    <t>VISITAS REALIZADAS POR MES</t>
  </si>
  <si>
    <t># DIAS DE TRABAJO MES</t>
  </si>
  <si>
    <t>INDICE DE ACTIVIDAD</t>
  </si>
  <si>
    <t>CLIENTES VISITADOS</t>
  </si>
  <si>
    <t>Actual</t>
  </si>
  <si>
    <t>Potencial</t>
  </si>
  <si>
    <t>Profundización</t>
  </si>
  <si>
    <t>Activo</t>
  </si>
  <si>
    <t>Inactivo</t>
  </si>
  <si>
    <t>Llamada</t>
  </si>
  <si>
    <t>Visita</t>
  </si>
  <si>
    <t>DEL</t>
  </si>
  <si>
    <t>Oferta</t>
  </si>
  <si>
    <t>AL</t>
  </si>
  <si>
    <t>Seguimiento</t>
  </si>
  <si>
    <t>Venta Ganada</t>
  </si>
  <si>
    <t>Venta Pérdida</t>
  </si>
  <si>
    <t>PRÓXIMO PASO</t>
  </si>
  <si>
    <t>FECHA ESTIMADA DE EJECUCION</t>
  </si>
  <si>
    <t>RESPONSABLE</t>
  </si>
  <si>
    <t>FECHA VINCULACION</t>
  </si>
  <si>
    <t>CONTACTOS REALIZADOS</t>
  </si>
  <si>
    <t>CUMPLIMIENTO DE VENTAS</t>
  </si>
  <si>
    <t>Meta Llamadas</t>
  </si>
  <si>
    <t>Llamadas realizadas</t>
  </si>
  <si>
    <t>% Ejecución llamadas</t>
  </si>
  <si>
    <t>Visitas realizadas</t>
  </si>
  <si>
    <t>% Ejecución visitas</t>
  </si>
  <si>
    <t>MES VINCULACIÓN</t>
  </si>
  <si>
    <t>EFECTIVIDAD</t>
  </si>
  <si>
    <t>CLIENTES POTENCIALES</t>
  </si>
  <si>
    <t># DIAS LABORALES</t>
  </si>
  <si>
    <t>TOTAL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</si>
  <si>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</si>
  <si>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</si>
  <si>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</si>
  <si>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</si>
  <si>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</si>
  <si>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</si>
  <si>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</si>
  <si>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</si>
  <si>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 VISITAS DIARIAS</t>
  </si>
  <si>
    <t>PROMEDIO LLAMADAS DIARIAS</t>
  </si>
  <si>
    <t>LLAMADAS REALIZADAS POR MES</t>
  </si>
  <si>
    <t>PROFUNDIZACION MES</t>
  </si>
  <si>
    <t xml:space="preserve">No. Nuevos Clientes </t>
  </si>
  <si>
    <t>Cumplimiento %</t>
  </si>
  <si>
    <t>Correo electrónico</t>
  </si>
  <si>
    <t>RECAUDO</t>
  </si>
  <si>
    <t>Presupuesto Recaudo
(Miles $)</t>
  </si>
  <si>
    <t>Monto Recaudado
(Miles $)</t>
  </si>
  <si>
    <t>ACCIONES PREVISTAS</t>
  </si>
  <si>
    <t>TOTAL CLIENTES POTENCIALES VISITADOS</t>
  </si>
  <si>
    <t>EFECTIVIDAD COBRANZA</t>
  </si>
  <si>
    <t>RECAUDO REALIZADO</t>
  </si>
  <si>
    <t>RECAUDO PRESUPUESTADO</t>
  </si>
  <si>
    <t xml:space="preserve">Meta visitas diarias </t>
  </si>
  <si>
    <t>Meta visitas mes</t>
  </si>
  <si>
    <t>Meta visitas  total</t>
  </si>
  <si>
    <t>Meta Visita clientes nuevos</t>
  </si>
  <si>
    <t>N. de visitas promedio a cliente nuevo</t>
  </si>
  <si>
    <t xml:space="preserve">Meta llamadas diarias </t>
  </si>
  <si>
    <t>Meta llamadas mes</t>
  </si>
  <si>
    <t>Todos los cargos</t>
  </si>
  <si>
    <t>VENTAS TOTALES AL MES</t>
  </si>
  <si>
    <t>VENTAS TOTALES</t>
  </si>
  <si>
    <t>No.</t>
  </si>
  <si>
    <t>Valor $</t>
  </si>
  <si>
    <t>Capacitación</t>
  </si>
  <si>
    <t>Meta Visitas de mantenimiento clentes actuales</t>
  </si>
  <si>
    <t>Ejecutivo comercial 1</t>
  </si>
  <si>
    <t>Ejecutivo comercial 2</t>
  </si>
  <si>
    <t xml:space="preserve">EJECUCION GESTION COMERCIAL </t>
  </si>
  <si>
    <t>ENERO A DICIEMBRE 2019</t>
  </si>
  <si>
    <t>CRECIMIENTO 2019</t>
  </si>
  <si>
    <t>VENTAS $</t>
  </si>
  <si>
    <t>Meta Nuevos  clientes</t>
  </si>
  <si>
    <t>EVOLUCION CLIENTES VINCULADOS 2019</t>
  </si>
  <si>
    <t>Meta clientes nuevos</t>
  </si>
  <si>
    <t xml:space="preserve">
GESTION EQUIPO COMERCIAL</t>
  </si>
  <si>
    <t>Santander</t>
  </si>
  <si>
    <t>No. CLIENTES NUEVOS VINCULADOS</t>
  </si>
  <si>
    <t xml:space="preserve">                    INDICADORES DE VENTAS</t>
  </si>
  <si>
    <t>Meta
 $</t>
  </si>
  <si>
    <t>Venta
 $</t>
  </si>
  <si>
    <t xml:space="preserve">Bavaria </t>
  </si>
  <si>
    <t>Tocancipá</t>
  </si>
  <si>
    <t>Alqueria</t>
  </si>
  <si>
    <t>Cajicá</t>
  </si>
  <si>
    <t>Alimentos polares</t>
  </si>
  <si>
    <t>MMMM</t>
  </si>
  <si>
    <t xml:space="preserve">Ejecutivo comercial 3 </t>
  </si>
  <si>
    <t>Bogotá y Cundinamarca</t>
  </si>
  <si>
    <t xml:space="preserve">Antioquia </t>
  </si>
  <si>
    <t>Valle del Cauca</t>
  </si>
  <si>
    <t>I + D</t>
  </si>
  <si>
    <t>ANTIOXIDANTES</t>
  </si>
  <si>
    <t>ANÁLISIS INSTRUMENTAL</t>
  </si>
  <si>
    <t>VIDA ÚTIL</t>
  </si>
  <si>
    <t>MICROBIOLOGÍA</t>
  </si>
  <si>
    <t>FISICOQUÍMICO</t>
  </si>
  <si>
    <t>MICOTOXINAS Y ALERGENOS</t>
  </si>
  <si>
    <t>Participación I+D 
%</t>
  </si>
  <si>
    <t>Participación Antioxidantes
%</t>
  </si>
  <si>
    <t>Participación Análisis instrumental 
%</t>
  </si>
  <si>
    <t>Participación Vida ütil
%</t>
  </si>
  <si>
    <t>Participación Microbiología
%</t>
  </si>
  <si>
    <t>Participación Fisicoquímico
%</t>
  </si>
  <si>
    <t>Participación Micotoxinas y alergénos
%</t>
  </si>
  <si>
    <t>Total 
%</t>
  </si>
  <si>
    <t>% Cumplimiento Meta nuevos clientess</t>
  </si>
  <si>
    <t>Cumplimiento
 ventas</t>
  </si>
  <si>
    <t>JULIO</t>
  </si>
  <si>
    <t xml:space="preserve">Zona 2 - Antioquia </t>
  </si>
  <si>
    <t>VENTA PROMEDIO DIA</t>
  </si>
  <si>
    <t xml:space="preserve">N. CLIENTES </t>
  </si>
  <si>
    <t>RESPONSABLES AREA COMERCIAL</t>
  </si>
  <si>
    <t>AOXLAB S.A.S</t>
  </si>
  <si>
    <r>
      <rPr>
        <b/>
        <vertAlign val="superscript"/>
        <sz val="20"/>
        <color theme="1"/>
        <rFont val="Arial"/>
        <family val="2"/>
      </rPr>
      <t>(2)</t>
    </r>
    <r>
      <rPr>
        <b/>
        <sz val="20"/>
        <color theme="1"/>
        <rFont val="Arial"/>
        <family val="2"/>
      </rPr>
      <t>Fecha:</t>
    </r>
  </si>
  <si>
    <t>Formato de registro de contacto con clientes</t>
  </si>
  <si>
    <t>FORMATO DE REGISTRO DE CONTACTO CON CLIENTES</t>
  </si>
  <si>
    <t>DOCUMENTO CONTROLADO</t>
  </si>
  <si>
    <t>Autor de documento original: LOGC750219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</si>
  <si>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</si>
  <si>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</si>
  <si>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</si>
  <si>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</si>
  <si>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</si>
  <si>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</si>
  <si>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Revisó:</t>
  </si>
  <si>
    <t>Aprobó:</t>
  </si>
  <si>
    <t>Yasmín E. Lopera Pérez</t>
  </si>
  <si>
    <t>Gerente  y Directora técnica</t>
  </si>
  <si>
    <t>Localización del documento:</t>
  </si>
  <si>
    <t>http://107.190.139.42/~aoxlabsgc/sig/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</si>
  <si>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</si>
  <si>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</si>
  <si>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</si>
  <si>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</si>
  <si>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</si>
  <si>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</si>
  <si>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</si>
  <si>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</si>
  <si>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Obsoleto</t>
  </si>
  <si>
    <t>Ninguno (versión original).</t>
  </si>
  <si>
    <t>YELP</t>
  </si>
  <si>
    <t>Vigente</t>
  </si>
  <si>
    <t>DPP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</si>
  <si>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</si>
  <si>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</si>
  <si>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t>Andi Rendón Arroyave</t>
  </si>
  <si>
    <t>Líder Comercial</t>
  </si>
  <si>
    <t>AYRA</t>
  </si>
  <si>
    <t>FOR-GC-042 Formato de registro de contacto con clientes</t>
  </si>
  <si>
    <t>Instrucciones de llenado</t>
  </si>
  <si>
    <r>
      <t xml:space="preserve">(1) </t>
    </r>
    <r>
      <rPr>
        <sz val="14"/>
        <color theme="1"/>
        <rFont val="Arial"/>
        <family val="2"/>
      </rPr>
      <t>Indicar el número de consecutivo del registro, ej. 001/2015.</t>
    </r>
  </si>
  <si>
    <r>
      <t xml:space="preserve">(2) </t>
    </r>
    <r>
      <rPr>
        <sz val="14"/>
        <color theme="1"/>
        <rFont val="Arial"/>
        <family val="2"/>
      </rPr>
      <t>Indicar la fecha en que el empleado registra la solicitud de compra</t>
    </r>
  </si>
  <si>
    <r>
      <t xml:space="preserve">(3) </t>
    </r>
    <r>
      <rPr>
        <sz val="14"/>
        <color theme="1"/>
        <rFont val="Arial"/>
        <family val="2"/>
      </rPr>
      <t>Indicar el lugar físico o ruta electrónica donde se debe almacenar o colectar el formato una vez lleno (convertido en registro).</t>
    </r>
  </si>
  <si>
    <t>(Nota) Recuerde tachar o cancelar los espacios en blanco no utilizados durante el llenado de este formato (en operación) y mantenerlo siempre legible. Si requiere hacer algún cambio a un valor ya escrito (registro), colocar el nuevo valor al lado y rubricarlo con fecha sin hacer ilegible el anterior.</t>
  </si>
  <si>
    <r>
      <rPr>
        <b/>
        <vertAlign val="superscript"/>
        <sz val="20"/>
        <color theme="1"/>
        <rFont val="Arial"/>
        <family val="2"/>
      </rPr>
      <t>(1)</t>
    </r>
    <r>
      <rPr>
        <vertAlign val="superscript"/>
        <sz val="20"/>
        <color theme="1"/>
        <rFont val="Arial"/>
        <family val="2"/>
      </rPr>
      <t xml:space="preserve"> </t>
    </r>
    <r>
      <rPr>
        <b/>
        <sz val="20"/>
        <color theme="1"/>
        <rFont val="Arial"/>
        <family val="2"/>
      </rPr>
      <t>Consecutivo No.</t>
    </r>
  </si>
  <si>
    <r>
      <rPr>
        <b/>
        <vertAlign val="superscript"/>
        <sz val="20"/>
        <color theme="1"/>
        <rFont val="Arial"/>
        <family val="2"/>
      </rPr>
      <t>(3)</t>
    </r>
    <r>
      <rPr>
        <sz val="20"/>
        <color theme="1"/>
        <rFont val="Arial"/>
        <family val="2"/>
      </rPr>
      <t xml:space="preserve"> </t>
    </r>
    <r>
      <rPr>
        <b/>
        <sz val="20"/>
        <color theme="1"/>
        <rFont val="Arial"/>
        <family val="2"/>
      </rPr>
      <t xml:space="preserve">Almacenamiento del registro:
Z:\Publico\Comercial
</t>
    </r>
  </si>
  <si>
    <r>
      <rPr>
        <b/>
        <vertAlign val="superscript"/>
        <sz val="12"/>
        <color theme="0"/>
        <rFont val="Calibri"/>
        <family val="2"/>
        <scheme val="minor"/>
      </rPr>
      <t>(5)</t>
    </r>
    <r>
      <rPr>
        <b/>
        <sz val="12"/>
        <color theme="0"/>
        <rFont val="Calibri"/>
        <family val="2"/>
        <scheme val="minor"/>
      </rPr>
      <t>CLIENTE</t>
    </r>
  </si>
  <si>
    <r>
      <rPr>
        <b/>
        <vertAlign val="superscript"/>
        <sz val="12"/>
        <color theme="0"/>
        <rFont val="Calibri"/>
        <family val="2"/>
        <scheme val="minor"/>
      </rPr>
      <t>(6)</t>
    </r>
    <r>
      <rPr>
        <b/>
        <sz val="12"/>
        <color theme="0"/>
        <rFont val="Calibri"/>
        <family val="2"/>
        <scheme val="minor"/>
      </rPr>
      <t>CIUDAD</t>
    </r>
  </si>
  <si>
    <r>
      <rPr>
        <b/>
        <vertAlign val="superscript"/>
        <sz val="12"/>
        <color theme="0"/>
        <rFont val="Calibri"/>
        <family val="2"/>
        <scheme val="minor"/>
      </rPr>
      <t>(7)</t>
    </r>
    <r>
      <rPr>
        <b/>
        <sz val="12"/>
        <color theme="0"/>
        <rFont val="Calibri"/>
        <family val="2"/>
        <scheme val="minor"/>
      </rPr>
      <t>TIPO DE CLIENTE</t>
    </r>
  </si>
  <si>
    <r>
      <rPr>
        <b/>
        <vertAlign val="superscript"/>
        <sz val="12"/>
        <color theme="0"/>
        <rFont val="Calibri"/>
        <family val="2"/>
        <scheme val="minor"/>
      </rPr>
      <t>(8)</t>
    </r>
    <r>
      <rPr>
        <b/>
        <sz val="12"/>
        <color theme="0"/>
        <rFont val="Calibri"/>
        <family val="2"/>
        <scheme val="minor"/>
      </rPr>
      <t>ESTADO DEL CLIENTE</t>
    </r>
  </si>
  <si>
    <r>
      <rPr>
        <vertAlign val="superscript"/>
        <sz val="14"/>
        <color theme="1"/>
        <rFont val="Arial"/>
        <family val="2"/>
      </rPr>
      <t>(4)</t>
    </r>
    <r>
      <rPr>
        <sz val="14"/>
        <color theme="1"/>
        <rFont val="Arial"/>
        <family val="2"/>
      </rPr>
      <t xml:space="preserve"> Indicar la fecha de diligenciamiento del registro (fecha de contacto con cliente)</t>
    </r>
  </si>
  <si>
    <r>
      <rPr>
        <vertAlign val="superscript"/>
        <sz val="14"/>
        <color theme="1"/>
        <rFont val="Arial"/>
        <family val="2"/>
      </rPr>
      <t>(5)</t>
    </r>
    <r>
      <rPr>
        <sz val="14"/>
        <color theme="1"/>
        <rFont val="Arial"/>
        <family val="2"/>
      </rPr>
      <t xml:space="preserve"> Indicar el nombre y/o razón social del clietne</t>
    </r>
  </si>
  <si>
    <r>
      <rPr>
        <vertAlign val="superscript"/>
        <sz val="14"/>
        <color theme="1"/>
        <rFont val="Arial"/>
        <family val="2"/>
      </rPr>
      <t>(6)</t>
    </r>
    <r>
      <rPr>
        <sz val="14"/>
        <color theme="1"/>
        <rFont val="Arial"/>
        <family val="2"/>
      </rPr>
      <t>Indicar la ciudad de domicilio del cliente</t>
    </r>
  </si>
  <si>
    <r>
      <rPr>
        <vertAlign val="superscript"/>
        <sz val="14"/>
        <color theme="1"/>
        <rFont val="Arial"/>
        <family val="2"/>
      </rPr>
      <t xml:space="preserve">(7) </t>
    </r>
    <r>
      <rPr>
        <sz val="14"/>
        <color theme="1"/>
        <rFont val="Arial"/>
        <family val="2"/>
      </rPr>
      <t>Indicar el tipo de cliente (actual, potencial)</t>
    </r>
  </si>
  <si>
    <r>
      <rPr>
        <vertAlign val="superscript"/>
        <sz val="14"/>
        <color theme="1"/>
        <rFont val="Arial"/>
        <family val="2"/>
      </rPr>
      <t xml:space="preserve">(8) </t>
    </r>
    <r>
      <rPr>
        <sz val="14"/>
        <color theme="1"/>
        <rFont val="Arial"/>
        <family val="2"/>
      </rPr>
      <t>Indicar el estado del cliente (Activo, Inactivo)</t>
    </r>
  </si>
  <si>
    <t>Tipo de cliene</t>
  </si>
  <si>
    <t>Estado del cliene</t>
  </si>
  <si>
    <t>Tipo de contacto</t>
  </si>
  <si>
    <t>llamada</t>
  </si>
  <si>
    <t>e-mail</t>
  </si>
  <si>
    <t>Whatsapp</t>
  </si>
  <si>
    <t>Objetivo</t>
  </si>
  <si>
    <t>Asesoría</t>
  </si>
  <si>
    <t>Venta ganada</t>
  </si>
  <si>
    <t>Venta perdida</t>
  </si>
  <si>
    <t>Fase de venta</t>
  </si>
  <si>
    <t>Tipo de visita</t>
  </si>
  <si>
    <r>
      <rPr>
        <b/>
        <vertAlign val="superscript"/>
        <sz val="12"/>
        <color theme="0"/>
        <rFont val="Calibri"/>
        <family val="2"/>
        <scheme val="minor"/>
      </rPr>
      <t>(4)</t>
    </r>
    <r>
      <rPr>
        <b/>
        <sz val="12"/>
        <color theme="0"/>
        <rFont val="Calibri"/>
        <family val="2"/>
        <scheme val="minor"/>
      </rPr>
      <t>FECHA VINCULACION</t>
    </r>
  </si>
  <si>
    <r>
      <rPr>
        <b/>
        <vertAlign val="superscript"/>
        <sz val="12"/>
        <color theme="0"/>
        <rFont val="Calibri"/>
        <family val="2"/>
        <scheme val="minor"/>
      </rPr>
      <t>(6)</t>
    </r>
    <r>
      <rPr>
        <b/>
        <sz val="12"/>
        <color theme="0"/>
        <rFont val="Calibri"/>
        <family val="2"/>
        <scheme val="minor"/>
      </rPr>
      <t xml:space="preserve"> CIUDAD</t>
    </r>
  </si>
  <si>
    <r>
      <rPr>
        <b/>
        <vertAlign val="superscript"/>
        <sz val="12"/>
        <color theme="0"/>
        <rFont val="Calibri"/>
        <family val="2"/>
        <scheme val="minor"/>
      </rPr>
      <t>(9)</t>
    </r>
    <r>
      <rPr>
        <b/>
        <sz val="12"/>
        <color theme="0"/>
        <rFont val="Calibri"/>
        <family val="2"/>
        <scheme val="minor"/>
      </rPr>
      <t xml:space="preserve"> CONTACTO</t>
    </r>
  </si>
  <si>
    <r>
      <rPr>
        <b/>
        <vertAlign val="superscript"/>
        <sz val="12"/>
        <color theme="0"/>
        <rFont val="Calibri"/>
        <family val="2"/>
        <scheme val="minor"/>
      </rPr>
      <t xml:space="preserve">(10) </t>
    </r>
    <r>
      <rPr>
        <b/>
        <sz val="12"/>
        <color theme="0"/>
        <rFont val="Calibri"/>
        <family val="2"/>
        <scheme val="minor"/>
      </rPr>
      <t>TIPO DE CONTACTO</t>
    </r>
  </si>
  <si>
    <r>
      <rPr>
        <b/>
        <vertAlign val="superscript"/>
        <sz val="12"/>
        <color theme="0"/>
        <rFont val="Calibri"/>
        <family val="2"/>
        <scheme val="minor"/>
      </rPr>
      <t xml:space="preserve">(11) </t>
    </r>
    <r>
      <rPr>
        <b/>
        <sz val="12"/>
        <color theme="0"/>
        <rFont val="Calibri"/>
        <family val="2"/>
        <scheme val="minor"/>
      </rPr>
      <t>OBJETIVO</t>
    </r>
  </si>
  <si>
    <r>
      <rPr>
        <b/>
        <vertAlign val="superscript"/>
        <sz val="12"/>
        <color theme="0"/>
        <rFont val="Calibri"/>
        <family val="2"/>
        <scheme val="minor"/>
      </rPr>
      <t>(12)</t>
    </r>
    <r>
      <rPr>
        <b/>
        <sz val="12"/>
        <color theme="0"/>
        <rFont val="Calibri"/>
        <family val="2"/>
        <scheme val="minor"/>
      </rPr>
      <t xml:space="preserve"> FASE DE VENTA</t>
    </r>
  </si>
  <si>
    <r>
      <rPr>
        <b/>
        <vertAlign val="superscript"/>
        <sz val="12"/>
        <color theme="0"/>
        <rFont val="Calibri"/>
        <family val="2"/>
        <scheme val="minor"/>
      </rPr>
      <t>(13)</t>
    </r>
    <r>
      <rPr>
        <b/>
        <sz val="12"/>
        <color theme="0"/>
        <rFont val="Calibri"/>
        <family val="2"/>
        <scheme val="minor"/>
      </rPr>
      <t xml:space="preserve"> PRÓXIMO PASO</t>
    </r>
  </si>
  <si>
    <r>
      <rPr>
        <b/>
        <vertAlign val="superscript"/>
        <sz val="12"/>
        <color theme="0"/>
        <rFont val="Calibri"/>
        <family val="2"/>
        <scheme val="minor"/>
      </rPr>
      <t xml:space="preserve">(14) </t>
    </r>
    <r>
      <rPr>
        <b/>
        <sz val="12"/>
        <color theme="0"/>
        <rFont val="Calibri"/>
        <family val="2"/>
        <scheme val="minor"/>
      </rPr>
      <t>RESPONSABLE</t>
    </r>
  </si>
  <si>
    <r>
      <rPr>
        <b/>
        <vertAlign val="superscript"/>
        <sz val="12"/>
        <color theme="0"/>
        <rFont val="Calibri"/>
        <family val="2"/>
        <scheme val="minor"/>
      </rPr>
      <t xml:space="preserve">(15) </t>
    </r>
    <r>
      <rPr>
        <b/>
        <sz val="12"/>
        <color theme="0"/>
        <rFont val="Calibri"/>
        <family val="2"/>
        <scheme val="minor"/>
      </rPr>
      <t>OBSERVACIONES</t>
    </r>
  </si>
  <si>
    <r>
      <rPr>
        <vertAlign val="superscript"/>
        <sz val="14"/>
        <color theme="1"/>
        <rFont val="Arial"/>
        <family val="2"/>
      </rPr>
      <t xml:space="preserve">(9) </t>
    </r>
    <r>
      <rPr>
        <sz val="14"/>
        <color theme="1"/>
        <rFont val="Arial"/>
        <family val="2"/>
      </rPr>
      <t>Indicar el nombre, cargo, teléfono, correo de la persona contacto (cliente)</t>
    </r>
  </si>
  <si>
    <r>
      <rPr>
        <vertAlign val="superscript"/>
        <sz val="14"/>
        <color theme="1"/>
        <rFont val="Arial"/>
        <family val="2"/>
      </rPr>
      <t>(10)</t>
    </r>
    <r>
      <rPr>
        <sz val="14"/>
        <color theme="1"/>
        <rFont val="Arial"/>
        <family val="2"/>
      </rPr>
      <t xml:space="preserve">  Indicar la forma de contacto con el cliente (llamada, visita, email, wathsap)</t>
    </r>
  </si>
  <si>
    <r>
      <rPr>
        <vertAlign val="superscript"/>
        <sz val="14"/>
        <color theme="1"/>
        <rFont val="Arial"/>
        <family val="2"/>
      </rPr>
      <t>(11)</t>
    </r>
    <r>
      <rPr>
        <sz val="14"/>
        <color theme="1"/>
        <rFont val="Arial"/>
        <family val="2"/>
      </rPr>
      <t xml:space="preserve"> Indicar el objetivo del contacto con cliente (Venta, seguimiento, profundización, asesoría)</t>
    </r>
  </si>
  <si>
    <r>
      <rPr>
        <vertAlign val="superscript"/>
        <sz val="14"/>
        <color theme="1"/>
        <rFont val="Arial"/>
        <family val="2"/>
      </rPr>
      <t>(12)</t>
    </r>
    <r>
      <rPr>
        <sz val="14"/>
        <color theme="1"/>
        <rFont val="Arial"/>
        <family val="2"/>
      </rPr>
      <t xml:space="preserve"> Indicar la fase de venta (Oferta, Seguimiento, Venta ganada, Venta perdida)</t>
    </r>
  </si>
  <si>
    <r>
      <rPr>
        <vertAlign val="superscript"/>
        <sz val="14"/>
        <color theme="1"/>
        <rFont val="Arial"/>
        <family val="2"/>
      </rPr>
      <t>(13)</t>
    </r>
    <r>
      <rPr>
        <sz val="14"/>
        <color theme="1"/>
        <rFont val="Arial"/>
        <family val="2"/>
      </rPr>
      <t xml:space="preserve"> Indicar el próximo paso en la comunicación con el cliente (cual es el compromiso con el cliente y cual será la acción a seguir?)</t>
    </r>
  </si>
  <si>
    <r>
      <rPr>
        <vertAlign val="superscript"/>
        <sz val="14"/>
        <color theme="1"/>
        <rFont val="Arial"/>
        <family val="2"/>
      </rPr>
      <t>(14)</t>
    </r>
    <r>
      <rPr>
        <sz val="14"/>
        <color theme="1"/>
        <rFont val="Arial"/>
        <family val="2"/>
      </rPr>
      <t xml:space="preserve"> Indicar el nombre de la persona responsable que recibe la comunicación del cliente</t>
    </r>
  </si>
  <si>
    <r>
      <rPr>
        <vertAlign val="superscript"/>
        <sz val="14"/>
        <color theme="1"/>
        <rFont val="Arial"/>
        <family val="2"/>
      </rPr>
      <t>(15)</t>
    </r>
    <r>
      <rPr>
        <sz val="14"/>
        <color theme="1"/>
        <rFont val="Arial"/>
        <family val="2"/>
      </rPr>
      <t xml:space="preserve"> Indicar las observaciones generales que se tengan relacionadas con la comunicación del cliente</t>
    </r>
  </si>
  <si>
    <r>
      <rPr>
        <b/>
        <vertAlign val="superscript"/>
        <sz val="12"/>
        <color theme="0"/>
        <rFont val="Calibri"/>
        <family val="2"/>
        <scheme val="minor"/>
      </rPr>
      <t xml:space="preserve">(9) </t>
    </r>
    <r>
      <rPr>
        <b/>
        <sz val="12"/>
        <color theme="0"/>
        <rFont val="Calibri"/>
        <family val="2"/>
        <scheme val="minor"/>
      </rPr>
      <t>CONTACTO</t>
    </r>
  </si>
  <si>
    <r>
      <rPr>
        <b/>
        <vertAlign val="superscript"/>
        <sz val="12"/>
        <color theme="0"/>
        <rFont val="Calibri"/>
        <family val="2"/>
        <scheme val="minor"/>
      </rPr>
      <t>(17)</t>
    </r>
    <r>
      <rPr>
        <b/>
        <sz val="12"/>
        <color theme="0"/>
        <rFont val="Calibri"/>
        <family val="2"/>
        <scheme val="minor"/>
      </rPr>
      <t xml:space="preserve"> CATEGORIAS DE SERVICIO</t>
    </r>
  </si>
  <si>
    <r>
      <rPr>
        <b/>
        <vertAlign val="superscript"/>
        <sz val="12"/>
        <color theme="0"/>
        <rFont val="Calibri"/>
        <family val="2"/>
        <scheme val="minor"/>
      </rPr>
      <t>(18)</t>
    </r>
    <r>
      <rPr>
        <b/>
        <sz val="12"/>
        <color theme="0"/>
        <rFont val="Calibri"/>
        <family val="2"/>
        <scheme val="minor"/>
      </rPr>
      <t xml:space="preserve"> TOTAL VENTA $</t>
    </r>
  </si>
  <si>
    <r>
      <rPr>
        <b/>
        <vertAlign val="superscript"/>
        <sz val="12"/>
        <color theme="0"/>
        <rFont val="Calibri"/>
        <family val="2"/>
        <scheme val="minor"/>
      </rPr>
      <t xml:space="preserve">(11) </t>
    </r>
    <r>
      <rPr>
        <b/>
        <sz val="12"/>
        <color theme="0"/>
        <rFont val="Calibri"/>
        <family val="2"/>
        <scheme val="minor"/>
      </rPr>
      <t>TIPO DE VISITA</t>
    </r>
  </si>
  <si>
    <r>
      <rPr>
        <b/>
        <vertAlign val="superscript"/>
        <sz val="12"/>
        <color theme="0"/>
        <rFont val="Calibri"/>
        <family val="2"/>
        <scheme val="minor"/>
      </rPr>
      <t xml:space="preserve">(12) </t>
    </r>
    <r>
      <rPr>
        <b/>
        <sz val="12"/>
        <color theme="0"/>
        <rFont val="Calibri"/>
        <family val="2"/>
        <scheme val="minor"/>
      </rPr>
      <t>FASE DE VENTA</t>
    </r>
  </si>
  <si>
    <r>
      <rPr>
        <b/>
        <vertAlign val="superscript"/>
        <sz val="12"/>
        <color theme="0"/>
        <rFont val="Calibri"/>
        <family val="2"/>
        <scheme val="minor"/>
      </rPr>
      <t xml:space="preserve">(13) </t>
    </r>
    <r>
      <rPr>
        <b/>
        <sz val="12"/>
        <color theme="0"/>
        <rFont val="Calibri"/>
        <family val="2"/>
        <scheme val="minor"/>
      </rPr>
      <t>PRÓXIMO PASO</t>
    </r>
  </si>
  <si>
    <r>
      <rPr>
        <b/>
        <vertAlign val="superscript"/>
        <sz val="12"/>
        <color theme="0"/>
        <rFont val="Calibri"/>
        <family val="2"/>
        <scheme val="minor"/>
      </rPr>
      <t>(14)</t>
    </r>
    <r>
      <rPr>
        <b/>
        <sz val="12"/>
        <color theme="0"/>
        <rFont val="Calibri"/>
        <family val="2"/>
        <scheme val="minor"/>
      </rPr>
      <t xml:space="preserve"> RESPONSABLE</t>
    </r>
  </si>
  <si>
    <r>
      <rPr>
        <b/>
        <vertAlign val="superscript"/>
        <sz val="12"/>
        <color theme="0"/>
        <rFont val="Calibri"/>
        <family val="2"/>
        <scheme val="minor"/>
      </rPr>
      <t>(16)</t>
    </r>
    <r>
      <rPr>
        <b/>
        <sz val="12"/>
        <color theme="0"/>
        <rFont val="Calibri"/>
        <family val="2"/>
        <scheme val="minor"/>
      </rPr>
      <t xml:space="preserve"> FECHA ESTIMADA DE EJECUCION</t>
    </r>
  </si>
  <si>
    <r>
      <rPr>
        <vertAlign val="superscript"/>
        <sz val="14"/>
        <color theme="1"/>
        <rFont val="Arial"/>
        <family val="2"/>
      </rPr>
      <t>(16)</t>
    </r>
    <r>
      <rPr>
        <sz val="14"/>
        <color theme="1"/>
        <rFont val="Arial"/>
        <family val="2"/>
      </rPr>
      <t xml:space="preserve"> Indicar la fecha estimada de la acción relacionada en la casilla</t>
    </r>
  </si>
  <si>
    <t>CANNABIS</t>
  </si>
  <si>
    <r>
      <rPr>
        <vertAlign val="superscript"/>
        <sz val="14"/>
        <color theme="1"/>
        <rFont val="Arial"/>
        <family val="2"/>
      </rPr>
      <t>(17)</t>
    </r>
    <r>
      <rPr>
        <sz val="14"/>
        <color theme="1"/>
        <rFont val="Arial"/>
        <family val="2"/>
      </rPr>
      <t xml:space="preserve"> Indicar la categoria de servicio (I+d, Cannabis, Antioxidantes, Análisis instrumental, vida util, microbiología, fisicoquímico, micotoxinas y alérgenos)</t>
    </r>
  </si>
  <si>
    <r>
      <rPr>
        <vertAlign val="superscript"/>
        <sz val="14"/>
        <color theme="1"/>
        <rFont val="Arial"/>
        <family val="2"/>
      </rPr>
      <t>(18)</t>
    </r>
    <r>
      <rPr>
        <sz val="14"/>
        <color theme="1"/>
        <rFont val="Arial"/>
        <family val="2"/>
      </rPr>
      <t xml:space="preserve"> Indicar el valor total de ventas por categoria de servicio</t>
    </r>
  </si>
  <si>
    <t>Se incluyó información relacionada con el contacto de clientes, seguimiento y evoluación de clientes.</t>
  </si>
  <si>
    <r>
      <t xml:space="preserve">Identificación: </t>
    </r>
    <r>
      <rPr>
        <b/>
        <sz val="10"/>
        <color rgb="FF2EA1D4"/>
        <rFont val="Arial"/>
        <family val="2"/>
      </rPr>
      <t>FOR-GC-042</t>
    </r>
  </si>
  <si>
    <r>
      <t xml:space="preserve">Identificación: </t>
    </r>
    <r>
      <rPr>
        <b/>
        <sz val="22"/>
        <color rgb="FF2EA1D4"/>
        <rFont val="Arial"/>
        <family val="2"/>
      </rPr>
      <t>FOR-GC-042</t>
    </r>
    <r>
      <rPr>
        <b/>
        <sz val="22"/>
        <color theme="1"/>
        <rFont val="Arial"/>
        <family val="2"/>
      </rPr>
      <t xml:space="preserve">
</t>
    </r>
  </si>
  <si>
    <r>
      <rPr>
        <b/>
        <vertAlign val="superscript"/>
        <sz val="12"/>
        <color theme="0"/>
        <rFont val="Calibri"/>
        <family val="2"/>
        <scheme val="minor"/>
      </rPr>
      <t>(4)</t>
    </r>
    <r>
      <rPr>
        <b/>
        <sz val="12"/>
        <color theme="0"/>
        <rFont val="Calibri"/>
        <family val="2"/>
        <scheme val="minor"/>
      </rPr>
      <t xml:space="preserve"> OFERTA</t>
    </r>
  </si>
  <si>
    <t>FECHA</t>
  </si>
  <si>
    <r>
      <rPr>
        <vertAlign val="superscript"/>
        <sz val="14"/>
        <color theme="1"/>
        <rFont val="Arial"/>
        <family val="2"/>
      </rPr>
      <t>(4)</t>
    </r>
    <r>
      <rPr>
        <sz val="14"/>
        <color theme="1"/>
        <rFont val="Arial"/>
        <family val="2"/>
      </rPr>
      <t xml:space="preserve"> Indicar el consecutivo de la cotización</t>
    </r>
  </si>
  <si>
    <t>Se cambió el logo y los colores
se suprimió la columna fecha de ejecución estimada</t>
  </si>
  <si>
    <t>Se cambia estilo según manual idenitdad.</t>
  </si>
  <si>
    <t>APPP</t>
  </si>
  <si>
    <t>Angela P. Patiño Pérez</t>
  </si>
  <si>
    <t>Directora de Calidad</t>
  </si>
  <si>
    <r>
      <t xml:space="preserve">Revisión: </t>
    </r>
    <r>
      <rPr>
        <b/>
        <sz val="10"/>
        <color rgb="FF2EA1D4"/>
        <rFont val="Arial"/>
        <family val="2"/>
      </rPr>
      <t>4</t>
    </r>
  </si>
  <si>
    <r>
      <rPr>
        <b/>
        <sz val="10"/>
        <rFont val="Arial"/>
        <family val="2"/>
      </rPr>
      <t>Inicio de vigencia:</t>
    </r>
    <r>
      <rPr>
        <b/>
        <sz val="10"/>
        <color theme="3"/>
        <rFont val="Arial"/>
        <family val="2"/>
      </rPr>
      <t xml:space="preserve">  </t>
    </r>
    <r>
      <rPr>
        <b/>
        <sz val="10"/>
        <color rgb="FF2EA1D4"/>
        <rFont val="Arial"/>
        <family val="2"/>
      </rPr>
      <t>2023-02-15</t>
    </r>
  </si>
  <si>
    <r>
      <t>Revisión:</t>
    </r>
    <r>
      <rPr>
        <b/>
        <sz val="22"/>
        <color theme="3"/>
        <rFont val="Arial"/>
        <family val="2"/>
      </rPr>
      <t xml:space="preserve"> </t>
    </r>
    <r>
      <rPr>
        <b/>
        <sz val="22"/>
        <color rgb="FF2EA1D4"/>
        <rFont val="Arial"/>
        <family val="2"/>
      </rPr>
      <t>4</t>
    </r>
  </si>
  <si>
    <r>
      <t xml:space="preserve">Inicio de vigencia: </t>
    </r>
    <r>
      <rPr>
        <b/>
        <sz val="22"/>
        <color rgb="FF2EA1D4"/>
        <rFont val="Arial"/>
        <family val="2"/>
      </rPr>
      <t>2023-02-15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</si>
</sst>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&quot;$&quot;\ * #,##0_-;\-&quot;$&quot;\ * #,##0_-;_-&quot;$&quot;\ * &quot;-&quot;_-;_-@_-"/>
    <numFmt numFmtId="41" formatCode="_-* #,##0_-;\-* #,##0_-;_-* &quot;-&quot;_-;_-@_-"/>
    <numFmt numFmtId="164" formatCode="_-&quot;$&quot;* #,##0.00_-;\-&quot;$&quot;* #,##0.00_-;_-&quot;$&quot;* &quot;-&quot;??_-;_-@_-"/>
    <numFmt numFmtId="165" formatCode="[$-F800]dddd\,\ mmmm\ dd\,\ yyyy"/>
    <numFmt numFmtId="166" formatCode="yyyy\-mm\-dd;@"/>
  </numFmts>
  <fonts count="6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Calibri"/>
      <family val="2"/>
      <scheme val="minor"/>
    </font>
    <font>
      <b/>
      <sz val="20"/>
      <color rgb="FF006699"/>
      <name val="Calibri"/>
      <family val="2"/>
      <scheme val="minor"/>
    </font>
    <font>
      <b/>
      <sz val="11"/>
      <color rgb="FF006699"/>
      <name val="Calibri"/>
      <family val="2"/>
      <scheme val="minor"/>
    </font>
    <font>
      <b/>
      <sz val="12"/>
      <color rgb="FF006699"/>
      <name val="Calibri"/>
      <family val="2"/>
      <scheme val="minor"/>
    </font>
    <font>
      <sz val="11"/>
      <color rgb="FF006699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006699"/>
      <name val="Arial"/>
      <family val="2"/>
    </font>
    <font>
      <sz val="18"/>
      <color theme="1"/>
      <name val="Arial"/>
      <family val="2"/>
    </font>
    <font>
      <b/>
      <sz val="22"/>
      <color theme="1"/>
      <name val="Arial"/>
      <family val="2"/>
    </font>
    <font>
      <b/>
      <sz val="22"/>
      <color theme="3"/>
      <name val="Arial"/>
      <family val="2"/>
    </font>
    <font>
      <b/>
      <sz val="20"/>
      <color theme="1"/>
      <name val="Arial"/>
      <family val="2"/>
    </font>
    <font>
      <vertAlign val="superscript"/>
      <sz val="20"/>
      <color theme="1"/>
      <name val="Arial"/>
      <family val="2"/>
    </font>
    <font>
      <sz val="20"/>
      <color theme="1"/>
      <name val="Arial"/>
      <family val="2"/>
    </font>
    <font>
      <b/>
      <vertAlign val="superscript"/>
      <sz val="20"/>
      <color theme="1"/>
      <name val="Arial"/>
      <family val="2"/>
    </font>
    <font>
      <sz val="22"/>
      <color rgb="FF00206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14"/>
      <color theme="1"/>
      <name val="Arial"/>
      <family val="2"/>
    </font>
    <font>
      <vertAlign val="superscript"/>
      <sz val="14"/>
      <color theme="1"/>
      <name val="Arial"/>
      <family val="2"/>
    </font>
    <font>
      <sz val="14"/>
      <color theme="1"/>
      <name val="Arial"/>
      <family val="2"/>
    </font>
    <font>
      <b/>
      <vertAlign val="superscript"/>
      <sz val="12"/>
      <color theme="0"/>
      <name val="Calibri"/>
      <family val="2"/>
      <scheme val="minor"/>
    </font>
    <font>
      <b/>
      <sz val="10"/>
      <color rgb="FF2EA1D4"/>
      <name val="Arial"/>
      <family val="2"/>
    </font>
    <font>
      <sz val="22"/>
      <color rgb="FF2EA1D4"/>
      <name val="Arial"/>
      <family val="2"/>
    </font>
    <font>
      <b/>
      <sz val="22"/>
      <color rgb="FF2EA1D4"/>
      <name val="Arial"/>
      <family val="2"/>
    </font>
    <font>
      <b/>
      <sz val="11"/>
      <color rgb="FF2EA1D4"/>
      <name val="Calibri"/>
      <family val="2"/>
      <scheme val="minor"/>
    </font>
    <font>
      <b/>
      <sz val="12"/>
      <color rgb="FF2EA1D4"/>
      <name val="Calibri"/>
      <family val="2"/>
      <scheme val="minor"/>
    </font>
    <font>
      <b/>
      <sz val="20"/>
      <color rgb="FF2EA1D4"/>
      <name val="Calibri"/>
      <family val="2"/>
      <scheme val="minor"/>
    </font>
    <font>
      <sz val="11"/>
      <color rgb="FF2EA1D4"/>
      <name val="Calibri"/>
      <family val="2"/>
      <scheme val="minor"/>
    </font>
    <font>
      <u/>
      <sz val="11"/>
      <color rgb="FF2EA1D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rgb="FF0000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EA1D4"/>
        <bgColor indexed="64"/>
      </patternFill>
    </fill>
    <fill>
      <patternFill patternType="solid">
        <fgColor rgb="FF2EA1D4"/>
        <bgColor rgb="FF0000CC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3300"/>
      </left>
      <right style="thin">
        <color rgb="FF003300"/>
      </right>
      <top style="thin">
        <color rgb="FF003300"/>
      </top>
      <bottom style="thin">
        <color rgb="FF003300"/>
      </bottom>
      <diagonal/>
    </border>
    <border>
      <left style="medium">
        <color theme="2" tint="-0.89999084444715716"/>
      </left>
      <right style="thin">
        <color theme="0"/>
      </right>
      <top style="medium">
        <color theme="2" tint="-0.89999084444715716"/>
      </top>
      <bottom style="thin">
        <color theme="0"/>
      </bottom>
      <diagonal/>
    </border>
    <border>
      <left/>
      <right style="thin">
        <color theme="0"/>
      </right>
      <top style="medium">
        <color theme="2" tint="-0.8999908444471571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2" tint="-0.89999084444715716"/>
      </top>
      <bottom style="thin">
        <color theme="0"/>
      </bottom>
      <diagonal/>
    </border>
    <border>
      <left style="thin">
        <color theme="0"/>
      </left>
      <right style="medium">
        <color theme="2" tint="-0.89999084444715716"/>
      </right>
      <top style="medium">
        <color theme="2" tint="-0.89999084444715716"/>
      </top>
      <bottom style="thin">
        <color theme="0"/>
      </bottom>
      <diagonal/>
    </border>
    <border>
      <left style="medium">
        <color theme="2" tint="-0.89999084444715716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2" tint="-0.89999084444715716"/>
      </right>
      <top style="thin">
        <color theme="0"/>
      </top>
      <bottom style="thin">
        <color theme="0"/>
      </bottom>
      <diagonal/>
    </border>
    <border>
      <left style="medium">
        <color theme="2" tint="-0.89999084444715716"/>
      </left>
      <right style="thin">
        <color theme="0"/>
      </right>
      <top/>
      <bottom style="thin">
        <color theme="0"/>
      </bottom>
      <diagonal/>
    </border>
    <border>
      <left style="medium">
        <color theme="2" tint="-0.89999084444715716"/>
      </left>
      <right style="thin">
        <color theme="0"/>
      </right>
      <top style="thin">
        <color theme="0"/>
      </top>
      <bottom style="medium">
        <color theme="2" tint="-0.8999908444471571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2" tint="-0.89999084444715716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3300"/>
      </left>
      <right/>
      <top style="thin">
        <color rgb="FF003300"/>
      </top>
      <bottom style="thin">
        <color rgb="FF003300"/>
      </bottom>
      <diagonal/>
    </border>
    <border>
      <left/>
      <right style="thin">
        <color rgb="FF003300"/>
      </right>
      <top style="thin">
        <color rgb="FF003300"/>
      </top>
      <bottom style="thin">
        <color rgb="FF0033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/>
      <bottom style="thin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2" borderId="0" xfId="0" applyFill="1"/>
    <xf numFmtId="0" fontId="8" fillId="0" borderId="0" xfId="0" applyFont="1"/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/>
    <xf numFmtId="0" fontId="8" fillId="0" borderId="13" xfId="0" applyFont="1" applyBorder="1"/>
    <xf numFmtId="0" fontId="8" fillId="2" borderId="12" xfId="0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8" fillId="0" borderId="7" xfId="0" applyFont="1" applyBorder="1" applyAlignment="1">
      <alignment vertical="center" wrapText="1"/>
    </xf>
    <xf numFmtId="0" fontId="8" fillId="0" borderId="8" xfId="0" applyFont="1" applyBorder="1"/>
    <xf numFmtId="14" fontId="9" fillId="2" borderId="1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/>
    <xf numFmtId="9" fontId="0" fillId="0" borderId="0" xfId="4" applyFont="1"/>
    <xf numFmtId="41" fontId="0" fillId="0" borderId="0" xfId="5" applyFont="1"/>
    <xf numFmtId="42" fontId="0" fillId="0" borderId="14" xfId="6" applyFont="1" applyBorder="1" applyAlignment="1">
      <alignment vertical="center" wrapText="1"/>
    </xf>
    <xf numFmtId="42" fontId="0" fillId="0" borderId="14" xfId="6" applyFont="1" applyBorder="1"/>
    <xf numFmtId="0" fontId="12" fillId="0" borderId="14" xfId="0" applyFont="1" applyBorder="1"/>
    <xf numFmtId="0" fontId="12" fillId="0" borderId="14" xfId="0" applyFont="1" applyBorder="1" applyAlignment="1">
      <alignment vertical="center" wrapText="1"/>
    </xf>
    <xf numFmtId="0" fontId="12" fillId="2" borderId="14" xfId="0" applyFont="1" applyFill="1" applyBorder="1"/>
    <xf numFmtId="0" fontId="12" fillId="0" borderId="21" xfId="0" applyFont="1" applyBorder="1"/>
    <xf numFmtId="0" fontId="11" fillId="0" borderId="2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2" fillId="2" borderId="31" xfId="0" applyFont="1" applyFill="1" applyBorder="1"/>
    <xf numFmtId="0" fontId="12" fillId="0" borderId="3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3" fillId="2" borderId="0" xfId="0" applyFont="1" applyFill="1"/>
    <xf numFmtId="0" fontId="13" fillId="0" borderId="0" xfId="0" applyFont="1"/>
    <xf numFmtId="0" fontId="15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0" fillId="7" borderId="14" xfId="0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center" vertical="center"/>
    </xf>
    <xf numFmtId="0" fontId="17" fillId="10" borderId="16" xfId="0" applyFont="1" applyFill="1" applyBorder="1" applyAlignment="1">
      <alignment horizontal="center" vertical="center"/>
    </xf>
    <xf numFmtId="0" fontId="17" fillId="10" borderId="17" xfId="0" applyFont="1" applyFill="1" applyBorder="1" applyAlignment="1">
      <alignment horizontal="center" vertical="center"/>
    </xf>
    <xf numFmtId="0" fontId="18" fillId="10" borderId="18" xfId="0" applyFont="1" applyFill="1" applyBorder="1"/>
    <xf numFmtId="0" fontId="20" fillId="10" borderId="0" xfId="0" applyFont="1" applyFill="1"/>
    <xf numFmtId="0" fontId="18" fillId="10" borderId="0" xfId="0" applyFont="1" applyFill="1"/>
    <xf numFmtId="0" fontId="18" fillId="10" borderId="19" xfId="0" applyFont="1" applyFill="1" applyBorder="1"/>
    <xf numFmtId="0" fontId="18" fillId="10" borderId="47" xfId="0" applyFont="1" applyFill="1" applyBorder="1"/>
    <xf numFmtId="0" fontId="20" fillId="10" borderId="48" xfId="0" applyFont="1" applyFill="1" applyBorder="1"/>
    <xf numFmtId="0" fontId="18" fillId="10" borderId="48" xfId="0" applyFont="1" applyFill="1" applyBorder="1"/>
    <xf numFmtId="0" fontId="18" fillId="10" borderId="49" xfId="0" applyFont="1" applyFill="1" applyBorder="1"/>
    <xf numFmtId="165" fontId="0" fillId="0" borderId="1" xfId="0" applyNumberFormat="1" applyBorder="1" applyAlignment="1">
      <alignment horizontal="center" vertical="center"/>
    </xf>
    <xf numFmtId="0" fontId="22" fillId="2" borderId="0" xfId="0" applyFont="1" applyFill="1"/>
    <xf numFmtId="0" fontId="24" fillId="8" borderId="33" xfId="0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24" fillId="8" borderId="40" xfId="0" applyFont="1" applyFill="1" applyBorder="1" applyAlignment="1">
      <alignment horizontal="center" vertical="center" wrapText="1"/>
    </xf>
    <xf numFmtId="9" fontId="22" fillId="6" borderId="27" xfId="4" applyFont="1" applyFill="1" applyBorder="1" applyAlignment="1">
      <alignment horizontal="center" vertical="center"/>
    </xf>
    <xf numFmtId="165" fontId="22" fillId="9" borderId="39" xfId="0" applyNumberFormat="1" applyFont="1" applyFill="1" applyBorder="1" applyAlignment="1">
      <alignment horizontal="left" vertical="center"/>
    </xf>
    <xf numFmtId="41" fontId="22" fillId="10" borderId="27" xfId="5" applyFont="1" applyFill="1" applyBorder="1" applyAlignment="1">
      <alignment horizontal="center" vertical="center"/>
    </xf>
    <xf numFmtId="9" fontId="22" fillId="10" borderId="27" xfId="4" applyFont="1" applyFill="1" applyBorder="1" applyAlignment="1">
      <alignment horizontal="center" vertical="center"/>
    </xf>
    <xf numFmtId="41" fontId="22" fillId="10" borderId="27" xfId="5" applyFont="1" applyFill="1" applyBorder="1" applyAlignment="1">
      <alignment horizontal="center" vertical="center" wrapText="1"/>
    </xf>
    <xf numFmtId="42" fontId="22" fillId="10" borderId="27" xfId="6" applyFont="1" applyFill="1" applyBorder="1" applyAlignment="1">
      <alignment horizontal="center" vertical="center" wrapText="1"/>
    </xf>
    <xf numFmtId="9" fontId="22" fillId="10" borderId="40" xfId="4" applyFont="1" applyFill="1" applyBorder="1" applyAlignment="1">
      <alignment horizontal="center" vertical="center"/>
    </xf>
    <xf numFmtId="0" fontId="25" fillId="4" borderId="42" xfId="0" applyFont="1" applyFill="1" applyBorder="1" applyAlignment="1">
      <alignment horizontal="center" vertical="center"/>
    </xf>
    <xf numFmtId="41" fontId="25" fillId="4" borderId="43" xfId="5" applyFont="1" applyFill="1" applyBorder="1" applyAlignment="1">
      <alignment horizontal="center" vertical="center"/>
    </xf>
    <xf numFmtId="0" fontId="22" fillId="5" borderId="34" xfId="0" applyFont="1" applyFill="1" applyBorder="1"/>
    <xf numFmtId="41" fontId="22" fillId="5" borderId="34" xfId="5" applyFont="1" applyFill="1" applyBorder="1"/>
    <xf numFmtId="42" fontId="22" fillId="2" borderId="0" xfId="6" applyFont="1" applyFill="1"/>
    <xf numFmtId="0" fontId="22" fillId="0" borderId="0" xfId="0" applyFont="1"/>
    <xf numFmtId="0" fontId="29" fillId="2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0" fontId="0" fillId="2" borderId="1" xfId="0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9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0" fillId="2" borderId="0" xfId="0" applyFill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51" fillId="0" borderId="0" xfId="0" applyFont="1" applyAlignment="1">
      <alignment horizontal="left"/>
    </xf>
    <xf numFmtId="0" fontId="27" fillId="0" borderId="0" xfId="0" applyFont="1" applyAlignment="1">
      <alignment vertical="center"/>
    </xf>
    <xf numFmtId="0" fontId="27" fillId="0" borderId="55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55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42" fontId="0" fillId="0" borderId="1" xfId="6" applyFont="1" applyBorder="1" applyAlignment="1">
      <alignment vertical="center" wrapText="1"/>
    </xf>
    <xf numFmtId="9" fontId="0" fillId="0" borderId="1" xfId="4" applyFont="1" applyBorder="1" applyAlignment="1">
      <alignment vertical="center" wrapText="1"/>
    </xf>
    <xf numFmtId="14" fontId="0" fillId="0" borderId="12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42" fontId="0" fillId="0" borderId="7" xfId="6" applyFont="1" applyBorder="1" applyAlignment="1">
      <alignment vertical="center" wrapText="1"/>
    </xf>
    <xf numFmtId="9" fontId="0" fillId="0" borderId="7" xfId="4" applyFont="1" applyBorder="1" applyAlignment="1">
      <alignment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67" xfId="0" applyFont="1" applyBorder="1"/>
    <xf numFmtId="0" fontId="0" fillId="0" borderId="69" xfId="0" applyBorder="1"/>
    <xf numFmtId="0" fontId="30" fillId="0" borderId="11" xfId="0" applyFont="1" applyBorder="1" applyAlignment="1">
      <alignment horizontal="left" vertical="center" wrapText="1"/>
    </xf>
    <xf numFmtId="165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vertical="center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42" fontId="0" fillId="0" borderId="31" xfId="6" applyFont="1" applyBorder="1"/>
    <xf numFmtId="0" fontId="0" fillId="0" borderId="32" xfId="0" applyBorder="1"/>
    <xf numFmtId="0" fontId="36" fillId="0" borderId="0" xfId="0" applyFont="1" applyAlignment="1" applyProtection="1">
      <alignment vertical="center"/>
      <protection hidden="1"/>
    </xf>
    <xf numFmtId="0" fontId="44" fillId="0" borderId="1" xfId="0" applyFont="1" applyBorder="1" applyAlignment="1" applyProtection="1">
      <alignment vertical="center" wrapText="1"/>
      <protection hidden="1"/>
    </xf>
    <xf numFmtId="0" fontId="44" fillId="0" borderId="1" xfId="0" applyFont="1" applyBorder="1" applyAlignment="1" applyProtection="1">
      <alignment horizontal="center" vertical="center" wrapText="1"/>
      <protection hidden="1"/>
    </xf>
    <xf numFmtId="0" fontId="45" fillId="0" borderId="1" xfId="0" applyFont="1" applyBorder="1" applyAlignment="1" applyProtection="1">
      <alignment horizontal="center" vertical="center" wrapText="1"/>
      <protection hidden="1"/>
    </xf>
    <xf numFmtId="166" fontId="45" fillId="0" borderId="1" xfId="0" applyNumberFormat="1" applyFont="1" applyBorder="1" applyAlignment="1" applyProtection="1">
      <alignment horizontal="center" vertical="center" wrapText="1"/>
      <protection hidden="1"/>
    </xf>
    <xf numFmtId="0" fontId="48" fillId="0" borderId="1" xfId="0" applyFont="1" applyBorder="1" applyAlignment="1" applyProtection="1">
      <alignment horizontal="center" vertical="center" wrapText="1"/>
      <protection hidden="1"/>
    </xf>
    <xf numFmtId="166" fontId="48" fillId="0" borderId="1" xfId="0" applyNumberFormat="1" applyFont="1" applyBorder="1" applyAlignment="1" applyProtection="1">
      <alignment horizontal="center" vertical="center" wrapText="1"/>
      <protection hidden="1"/>
    </xf>
    <xf numFmtId="0" fontId="48" fillId="0" borderId="1" xfId="0" applyFont="1" applyBorder="1" applyAlignment="1" applyProtection="1">
      <alignment vertical="center" wrapText="1"/>
      <protection hidden="1"/>
    </xf>
    <xf numFmtId="0" fontId="56" fillId="2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right" vertical="center"/>
    </xf>
    <xf numFmtId="0" fontId="57" fillId="2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17" fontId="10" fillId="11" borderId="1" xfId="0" applyNumberFormat="1" applyFont="1" applyFill="1" applyBorder="1" applyAlignment="1">
      <alignment horizontal="center" vertical="center" wrapText="1"/>
    </xf>
    <xf numFmtId="41" fontId="24" fillId="11" borderId="27" xfId="5" applyFont="1" applyFill="1" applyBorder="1" applyAlignment="1">
      <alignment horizontal="center" vertical="center"/>
    </xf>
    <xf numFmtId="9" fontId="24" fillId="11" borderId="27" xfId="4" applyFont="1" applyFill="1" applyBorder="1" applyAlignment="1">
      <alignment horizontal="center" vertical="center"/>
    </xf>
    <xf numFmtId="165" fontId="24" fillId="12" borderId="41" xfId="0" applyNumberFormat="1" applyFont="1" applyFill="1" applyBorder="1" applyAlignment="1">
      <alignment horizontal="left" vertical="center"/>
    </xf>
    <xf numFmtId="0" fontId="56" fillId="10" borderId="48" xfId="0" applyFont="1" applyFill="1" applyBorder="1" applyAlignment="1">
      <alignment horizontal="center" vertical="center"/>
    </xf>
    <xf numFmtId="0" fontId="56" fillId="10" borderId="0" xfId="0" applyFont="1" applyFill="1" applyAlignment="1">
      <alignment horizontal="center" vertical="center"/>
    </xf>
    <xf numFmtId="0" fontId="47" fillId="0" borderId="1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36" fillId="0" borderId="1" xfId="0" applyFont="1" applyBorder="1" applyAlignment="1" applyProtection="1">
      <alignment horizontal="center" vertical="center"/>
      <protection hidden="1"/>
    </xf>
    <xf numFmtId="0" fontId="45" fillId="0" borderId="1" xfId="0" applyFont="1" applyBorder="1" applyAlignment="1" applyProtection="1">
      <alignment horizontal="center" vertical="center" wrapText="1"/>
      <protection hidden="1"/>
    </xf>
    <xf numFmtId="0" fontId="44" fillId="0" borderId="1" xfId="0" applyFont="1" applyBorder="1" applyAlignment="1" applyProtection="1">
      <alignment horizontal="left" vertical="center" wrapText="1"/>
      <protection hidden="1"/>
    </xf>
    <xf numFmtId="0" fontId="44" fillId="0" borderId="1" xfId="0" applyFont="1" applyBorder="1" applyAlignment="1" applyProtection="1">
      <alignment horizontal="center" vertical="center" wrapText="1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47" fillId="0" borderId="62" xfId="0" applyFont="1" applyBorder="1" applyAlignment="1" applyProtection="1">
      <alignment horizontal="center" vertical="center" wrapText="1"/>
      <protection hidden="1"/>
    </xf>
    <xf numFmtId="0" fontId="47" fillId="0" borderId="5" xfId="0" applyFont="1" applyBorder="1" applyAlignment="1" applyProtection="1">
      <alignment horizontal="center" vertical="center" wrapText="1"/>
      <protection hidden="1"/>
    </xf>
    <xf numFmtId="0" fontId="36" fillId="0" borderId="53" xfId="0" applyFont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36" fillId="0" borderId="60" xfId="0" applyFont="1" applyBorder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horizontal="center" vertical="center" wrapText="1"/>
      <protection hidden="1"/>
    </xf>
    <xf numFmtId="0" fontId="35" fillId="0" borderId="52" xfId="0" applyFont="1" applyBorder="1" applyAlignment="1" applyProtection="1">
      <alignment horizontal="center" vertical="center" wrapText="1"/>
      <protection hidden="1"/>
    </xf>
    <xf numFmtId="0" fontId="35" fillId="0" borderId="53" xfId="0" applyFont="1" applyBorder="1" applyAlignment="1" applyProtection="1">
      <alignment horizontal="center" vertical="center" wrapText="1"/>
      <protection hidden="1"/>
    </xf>
    <xf numFmtId="0" fontId="35" fillId="0" borderId="54" xfId="0" applyFont="1" applyBorder="1" applyAlignment="1" applyProtection="1">
      <alignment horizontal="center" vertical="center" wrapText="1"/>
      <protection hidden="1"/>
    </xf>
    <xf numFmtId="0" fontId="35" fillId="0" borderId="51" xfId="0" applyFont="1" applyBorder="1" applyAlignment="1" applyProtection="1">
      <alignment horizontal="center" vertical="center" wrapText="1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35" fillId="0" borderId="55" xfId="0" applyFont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23" fillId="0" borderId="1" xfId="0" applyFont="1" applyBorder="1" applyAlignment="1" applyProtection="1">
      <alignment horizontal="left" vertical="center" wrapText="1"/>
      <protection hidden="1"/>
    </xf>
    <xf numFmtId="0" fontId="53" fillId="0" borderId="50" xfId="0" applyFont="1" applyBorder="1" applyAlignment="1" applyProtection="1">
      <alignment horizontal="center" vertical="center" wrapText="1"/>
      <protection hidden="1"/>
    </xf>
    <xf numFmtId="0" fontId="37" fillId="0" borderId="60" xfId="0" applyFont="1" applyBorder="1" applyAlignment="1" applyProtection="1">
      <alignment horizontal="center" vertical="center" wrapText="1"/>
      <protection hidden="1"/>
    </xf>
    <xf numFmtId="0" fontId="37" fillId="0" borderId="61" xfId="0" applyFont="1" applyBorder="1" applyAlignment="1" applyProtection="1">
      <alignment horizontal="center" vertical="center" wrapText="1"/>
      <protection hidden="1"/>
    </xf>
    <xf numFmtId="0" fontId="37" fillId="0" borderId="1" xfId="0" applyFont="1" applyBorder="1" applyAlignment="1" applyProtection="1">
      <alignment horizontal="left" vertical="center" wrapText="1"/>
      <protection hidden="1"/>
    </xf>
    <xf numFmtId="0" fontId="51" fillId="0" borderId="0" xfId="0" applyFont="1" applyAlignment="1">
      <alignment horizontal="left"/>
    </xf>
    <xf numFmtId="0" fontId="51" fillId="0" borderId="0" xfId="0" applyFont="1" applyAlignment="1">
      <alignment horizontal="left" wrapText="1"/>
    </xf>
    <xf numFmtId="0" fontId="49" fillId="0" borderId="0" xfId="0" applyFont="1" applyAlignment="1">
      <alignment horizontal="left"/>
    </xf>
    <xf numFmtId="0" fontId="50" fillId="0" borderId="0" xfId="0" applyFont="1" applyAlignment="1">
      <alignment horizontal="left" vertical="center" wrapText="1"/>
    </xf>
    <xf numFmtId="0" fontId="27" fillId="0" borderId="52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wrapText="1"/>
    </xf>
    <xf numFmtId="0" fontId="29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10" fillId="11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10" fillId="11" borderId="62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9" fillId="2" borderId="71" xfId="0" applyFont="1" applyFill="1" applyBorder="1" applyAlignment="1">
      <alignment horizontal="center" vertical="center" wrapText="1"/>
    </xf>
    <xf numFmtId="0" fontId="29" fillId="2" borderId="69" xfId="0" applyFont="1" applyFill="1" applyBorder="1" applyAlignment="1">
      <alignment horizontal="center" vertical="center" wrapText="1"/>
    </xf>
    <xf numFmtId="0" fontId="29" fillId="2" borderId="70" xfId="0" applyFont="1" applyFill="1" applyBorder="1" applyAlignment="1">
      <alignment horizontal="center" vertical="center" wrapText="1"/>
    </xf>
    <xf numFmtId="0" fontId="29" fillId="2" borderId="71" xfId="0" applyFont="1" applyFill="1" applyBorder="1" applyAlignment="1">
      <alignment horizontal="center" wrapText="1"/>
    </xf>
    <xf numFmtId="0" fontId="29" fillId="2" borderId="69" xfId="0" applyFont="1" applyFill="1" applyBorder="1" applyAlignment="1">
      <alignment horizontal="center" wrapText="1"/>
    </xf>
    <xf numFmtId="0" fontId="29" fillId="2" borderId="70" xfId="0" applyFont="1" applyFill="1" applyBorder="1" applyAlignment="1">
      <alignment horizontal="center" wrapText="1"/>
    </xf>
    <xf numFmtId="0" fontId="29" fillId="2" borderId="68" xfId="0" applyFont="1" applyFill="1" applyBorder="1" applyAlignment="1">
      <alignment horizontal="center" vertical="center" wrapText="1"/>
    </xf>
    <xf numFmtId="0" fontId="10" fillId="11" borderId="24" xfId="0" applyFont="1" applyFill="1" applyBorder="1" applyAlignment="1">
      <alignment horizontal="center" vertical="center" wrapText="1"/>
    </xf>
    <xf numFmtId="0" fontId="10" fillId="11" borderId="23" xfId="0" applyFont="1" applyFill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top" wrapText="1"/>
    </xf>
    <xf numFmtId="0" fontId="27" fillId="0" borderId="59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left"/>
    </xf>
    <xf numFmtId="0" fontId="27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/>
    </xf>
    <xf numFmtId="0" fontId="27" fillId="0" borderId="5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55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/>
    </xf>
    <xf numFmtId="0" fontId="26" fillId="0" borderId="58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72" xfId="0" applyFont="1" applyBorder="1" applyAlignment="1">
      <alignment horizontal="center"/>
    </xf>
    <xf numFmtId="0" fontId="26" fillId="0" borderId="62" xfId="0" applyFont="1" applyBorder="1" applyAlignment="1">
      <alignment horizontal="center"/>
    </xf>
    <xf numFmtId="0" fontId="10" fillId="11" borderId="21" xfId="0" applyFont="1" applyFill="1" applyBorder="1" applyAlignment="1">
      <alignment horizontal="center" vertical="center" wrapText="1"/>
    </xf>
    <xf numFmtId="0" fontId="10" fillId="11" borderId="74" xfId="0" applyFont="1" applyFill="1" applyBorder="1" applyAlignment="1">
      <alignment horizontal="center" vertical="center" wrapText="1"/>
    </xf>
    <xf numFmtId="0" fontId="10" fillId="11" borderId="66" xfId="0" applyFont="1" applyFill="1" applyBorder="1" applyAlignment="1">
      <alignment horizontal="center" vertical="center" wrapText="1"/>
    </xf>
    <xf numFmtId="0" fontId="10" fillId="11" borderId="25" xfId="0" applyFont="1" applyFill="1" applyBorder="1" applyAlignment="1">
      <alignment horizontal="center" vertical="center" wrapText="1"/>
    </xf>
    <xf numFmtId="0" fontId="10" fillId="11" borderId="22" xfId="0" applyFont="1" applyFill="1" applyBorder="1" applyAlignment="1">
      <alignment horizontal="center" vertical="center" wrapText="1"/>
    </xf>
    <xf numFmtId="0" fontId="10" fillId="11" borderId="20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left" vertical="center" wrapText="1"/>
    </xf>
    <xf numFmtId="0" fontId="10" fillId="11" borderId="26" xfId="0" applyFont="1" applyFill="1" applyBorder="1" applyAlignment="1">
      <alignment horizontal="center" vertical="center" wrapText="1"/>
    </xf>
    <xf numFmtId="0" fontId="10" fillId="11" borderId="75" xfId="0" applyFont="1" applyFill="1" applyBorder="1" applyAlignment="1">
      <alignment horizontal="center" vertical="center" wrapText="1"/>
    </xf>
    <xf numFmtId="0" fontId="10" fillId="11" borderId="67" xfId="0" applyFont="1" applyFill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58" fillId="2" borderId="12" xfId="0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/>
    </xf>
    <xf numFmtId="0" fontId="58" fillId="2" borderId="13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24" fillId="11" borderId="63" xfId="0" applyFont="1" applyFill="1" applyBorder="1" applyAlignment="1">
      <alignment horizontal="center"/>
    </xf>
    <xf numFmtId="0" fontId="24" fillId="11" borderId="64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4" fillId="11" borderId="35" xfId="0" applyFont="1" applyFill="1" applyBorder="1" applyAlignment="1">
      <alignment horizontal="center" vertical="top" wrapText="1"/>
    </xf>
    <xf numFmtId="0" fontId="24" fillId="11" borderId="39" xfId="0" applyFont="1" applyFill="1" applyBorder="1" applyAlignment="1">
      <alignment horizontal="center" vertical="top" wrapText="1"/>
    </xf>
    <xf numFmtId="0" fontId="24" fillId="11" borderId="33" xfId="0" applyFont="1" applyFill="1" applyBorder="1" applyAlignment="1">
      <alignment horizontal="center" vertical="center" wrapText="1"/>
    </xf>
    <xf numFmtId="0" fontId="24" fillId="11" borderId="27" xfId="0" applyFont="1" applyFill="1" applyBorder="1" applyAlignment="1">
      <alignment horizontal="center" vertical="center" wrapText="1"/>
    </xf>
    <xf numFmtId="0" fontId="24" fillId="11" borderId="40" xfId="0" applyFont="1" applyFill="1" applyBorder="1" applyAlignment="1">
      <alignment horizontal="center" vertical="center" wrapText="1"/>
    </xf>
    <xf numFmtId="0" fontId="24" fillId="11" borderId="36" xfId="0" applyFont="1" applyFill="1" applyBorder="1" applyAlignment="1">
      <alignment horizontal="center" vertical="center" wrapText="1"/>
    </xf>
    <xf numFmtId="0" fontId="24" fillId="11" borderId="37" xfId="0" applyFont="1" applyFill="1" applyBorder="1" applyAlignment="1">
      <alignment horizontal="center" vertical="center" wrapText="1"/>
    </xf>
    <xf numFmtId="0" fontId="24" fillId="11" borderId="38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/>
    </xf>
    <xf numFmtId="0" fontId="56" fillId="10" borderId="18" xfId="0" applyFont="1" applyFill="1" applyBorder="1" applyAlignment="1">
      <alignment horizontal="center" vertical="center" wrapText="1"/>
    </xf>
    <xf numFmtId="0" fontId="59" fillId="10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56" fillId="10" borderId="19" xfId="0" applyFont="1" applyFill="1" applyBorder="1" applyAlignment="1">
      <alignment horizontal="center" vertical="center"/>
    </xf>
    <xf numFmtId="0" fontId="21" fillId="11" borderId="44" xfId="0" applyFont="1" applyFill="1" applyBorder="1" applyAlignment="1">
      <alignment horizontal="center" vertical="center"/>
    </xf>
    <xf numFmtId="0" fontId="21" fillId="11" borderId="45" xfId="0" applyFont="1" applyFill="1" applyBorder="1" applyAlignment="1">
      <alignment horizontal="center" vertical="center"/>
    </xf>
    <xf numFmtId="0" fontId="21" fillId="11" borderId="4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0" fillId="0" borderId="1" xfId="7" applyFont="1" applyBorder="1" applyAlignment="1" applyProtection="1">
      <alignment horizontal="center" vertical="center" wrapText="1"/>
      <protection hidden="1"/>
    </xf>
    <xf numFmtId="0" fontId="53" fillId="0" borderId="1" xfId="0" applyFont="1" applyBorder="1" applyAlignment="1" applyProtection="1">
      <alignment horizontal="center" vertical="center" wrapText="1"/>
      <protection hidden="1"/>
    </xf>
  </cellXfs>
  <cellStyles count="8">
    <cellStyle name="Hipervínculo" xfId="7" builtinId="8"/>
    <cellStyle name="Millares [0]" xfId="5" builtinId="6"/>
    <cellStyle name="Moneda [0]" xfId="6" builtinId="7"/>
    <cellStyle name="Moneda 2" xfId="2" xr:uid="{00000000-0005-0000-0000-000003000000}"/>
    <cellStyle name="Normal" xfId="0" builtinId="0"/>
    <cellStyle name="Normal 2" xfId="1" xr:uid="{00000000-0005-0000-0000-000005000000}"/>
    <cellStyle name="Porcentaje" xfId="4" builtinId="5"/>
    <cellStyle name="Porcentaje 2" xfId="3" xr:uid="{00000000-0005-0000-0000-000007000000}"/>
  </cellStyles>
  <dxfs count="0"/>
  <tableStyles count="1" defaultTableStyle="TableStyleMedium2" defaultPivotStyle="PivotStyleLight16">
    <tableStyle name="Invisible" pivot="0" table="0" count="0" xr9:uid="{50373EF5-02F9-4E5D-B9DD-BA88F8AF026E}"/>
  </tableStyles>
  <colors>
    <mruColors>
      <color rgb="FF2EA1D4"/>
      <color rgb="FF3366FF"/>
      <color rgb="FF006699"/>
      <color rgb="FF0000CC"/>
      <color rgb="FF3333FF"/>
      <color rgb="FFD9D8B1"/>
      <color rgb="FFC4C387"/>
      <color rgb="FF666633"/>
      <color rgb="FFD8B088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96272</xdr:colOff>
      <xdr:row>0</xdr:row>
      <xdr:rowOff>117548</xdr:rowOff>
    </xdr:from>
    <xdr:to>
      <xdr:col>1</xdr:col>
      <xdr:colOff>752475</xdr:colOff>
      <xdr:row>2</xdr:row>
      <xdr:rowOff>86640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6272" y="117548"/>
          <a:ext cx="1313428" cy="340567"/>
        </a:xfrm>
        <a:prstGeom prst="rect">
          <a:avLst/>
        </a:prstGeom>
      </xdr:spPr>
    </xdr:pic>
    <xdr:clientData/>
  </xdr:twoCellAnchor>
  <xdr:twoCellAnchor editAs="oneCell">
    <xdr:from>
      <xdr:col>5</xdr:col>
      <xdr:colOff>95251</xdr:colOff>
      <xdr:row>13</xdr:row>
      <xdr:rowOff>104775</xdr:rowOff>
    </xdr:from>
    <xdr:to>
      <xdr:col>5</xdr:col>
      <xdr:colOff>1009651</xdr:colOff>
      <xdr:row>13</xdr:row>
      <xdr:rowOff>447675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1" y="3581400"/>
          <a:ext cx="9144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11</xdr:row>
      <xdr:rowOff>104775</xdr:rowOff>
    </xdr:from>
    <xdr:to>
      <xdr:col>5</xdr:col>
      <xdr:colOff>1028700</xdr:colOff>
      <xdr:row>11</xdr:row>
      <xdr:rowOff>619125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2219325"/>
          <a:ext cx="8763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104775</xdr:colOff>
      <xdr:row>12</xdr:row>
      <xdr:rowOff>85725</xdr:rowOff>
    </xdr:from>
    <xdr:to>
      <xdr:col>5</xdr:col>
      <xdr:colOff>1047750</xdr:colOff>
      <xdr:row>12</xdr:row>
      <xdr:rowOff>526736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A7F5842-2F67-5927-4F13-5B626B4EA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2914650"/>
          <a:ext cx="942975" cy="441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690570</xdr:colOff>
      <xdr:row>0</xdr:row>
      <xdr:rowOff>98962</xdr:rowOff>
    </xdr:from>
    <xdr:to>
      <xdr:col>2</xdr:col>
      <xdr:colOff>276298</xdr:colOff>
      <xdr:row>2</xdr:row>
      <xdr:rowOff>366027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0570" y="98962"/>
          <a:ext cx="4274007" cy="1108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544400</xdr:colOff>
      <xdr:row>0</xdr:row>
      <xdr:rowOff>122229</xdr:rowOff>
    </xdr:from>
    <xdr:to>
      <xdr:col>2</xdr:col>
      <xdr:colOff>312210</xdr:colOff>
      <xdr:row>2</xdr:row>
      <xdr:rowOff>321470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4400" y="122229"/>
          <a:ext cx="3982623" cy="10326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89313</xdr:colOff>
      <xdr:row>0</xdr:row>
      <xdr:rowOff>253994</xdr:rowOff>
    </xdr:from>
    <xdr:to>
      <xdr:col>1</xdr:col>
      <xdr:colOff>1927423</xdr:colOff>
      <xdr:row>2</xdr:row>
      <xdr:rowOff>268132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313" y="253994"/>
          <a:ext cx="3319777" cy="8608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ION%20COMERCIAL%20-%20AOXLAB%20-%20SCCALA\Anexo%20N.%206.4.1%20-%20Estrategias%20comerc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ción 2019 y 2020"/>
      <sheetName val="Resumen Base Total"/>
      <sheetName val="Mapa comercial"/>
      <sheetName val="Gestion Cial Prioritaria"/>
      <sheetName val="Zonas comerciales"/>
      <sheetName val="Salarios + Comisiones"/>
    </sheetNames>
    <sheetDataSet>
      <sheetData sheetId="0"/>
      <sheetData sheetId="1"/>
      <sheetData sheetId="2"/>
      <sheetData sheetId="3">
        <row r="6">
          <cell r="E6">
            <v>13.104166666666666</v>
          </cell>
        </row>
        <row r="11">
          <cell r="D11">
            <v>67.333333333333329</v>
          </cell>
          <cell r="E11">
            <v>13.083333333333332</v>
          </cell>
        </row>
        <row r="15">
          <cell r="E15">
            <v>14.25</v>
          </cell>
        </row>
        <row r="17">
          <cell r="E17">
            <v>12.666666666666666</v>
          </cell>
        </row>
      </sheetData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garita Gómez" id="{A1A73B54-34E3-4152-BDFC-49C5F048469A}" userId="Margarita Gómez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7" dT="2019-05-06T16:25:23.94" personId="{A1A73B54-34E3-4152-BDFC-49C5F048469A}" id="{DD722A47-4A03-4916-BF33-927F407F3DD4}">
    <text>1 Visita de seguimiento y profundización cada dos meses a clientes actuales</text>
  </threadedComment>
  <threadedComment ref="H8" dT="2019-05-06T16:25:23.94" personId="{A1A73B54-34E3-4152-BDFC-49C5F048469A}" id="{00D61448-2EEE-45D6-9F9A-00147C1E5610}">
    <text>1 Visita de eguimiento y profundización cada dos meses a clientes actuales</text>
  </threadedComment>
  <threadedComment ref="H9" dT="2019-05-06T16:25:23.94" personId="{A1A73B54-34E3-4152-BDFC-49C5F048469A}" id="{215E0C39-B0D3-4352-9596-39DEF85EACAF}">
    <text>1 Visita de eguimiento y profundización cada dos meses a clientes actuales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topLeftCell="A54" zoomScaleNormal="100" zoomScaleSheetLayoutView="112" workbookViewId="0">
      <selection activeCell="I13" sqref="I13"/>
    </sheetView>
  </sheetViews>
  <sheetFormatPr baseColWidth="10" defaultRowHeight="14.25" x14ac:dyDescent="0.25"/>
  <cols>
    <col min="1" max="1" width="9.85546875" style="117" customWidth="1"/>
    <col min="2" max="2" width="13" style="117" customWidth="1"/>
    <col min="3" max="3" width="14.5703125" style="117" customWidth="1"/>
    <col min="4" max="4" width="23.28515625" style="117" customWidth="1"/>
    <col min="5" max="5" width="8.7109375" style="117" customWidth="1"/>
    <col min="6" max="6" width="18.85546875" style="117" customWidth="1"/>
    <col min="7" max="7" width="19.7109375" style="117" customWidth="1"/>
    <col min="8" max="16384" width="11.42578125" style="117"/>
  </cols>
  <sheetData>
    <row r="1" spans="1:7" ht="15" customHeight="1" x14ac:dyDescent="0.25">
      <c r="A1" s="151"/>
      <c r="B1" s="151"/>
      <c r="C1" s="152" t="s">
        <v>129</v>
      </c>
      <c r="D1" s="153"/>
      <c r="E1" s="154"/>
      <c r="F1" s="158" t="s">
        <v>221</v>
      </c>
      <c r="G1" s="158"/>
    </row>
    <row r="2" spans="1:7" ht="14.25" customHeight="1" x14ac:dyDescent="0.25">
      <c r="A2" s="151"/>
      <c r="B2" s="151"/>
      <c r="C2" s="155"/>
      <c r="D2" s="156"/>
      <c r="E2" s="157"/>
      <c r="F2" s="159" t="s">
        <v>231</v>
      </c>
      <c r="G2" s="159"/>
    </row>
    <row r="3" spans="1:7" ht="14.25" customHeight="1" x14ac:dyDescent="0.25">
      <c r="A3" s="151"/>
      <c r="B3" s="151"/>
      <c r="C3" s="160" t="s">
        <v>127</v>
      </c>
      <c r="D3" s="161"/>
      <c r="E3" s="162"/>
      <c r="F3" s="163" t="s">
        <v>232</v>
      </c>
      <c r="G3" s="163"/>
    </row>
    <row r="4" spans="1:7" x14ac:dyDescent="0.25">
      <c r="A4" s="145"/>
      <c r="B4" s="145"/>
      <c r="C4" s="145"/>
      <c r="D4" s="145"/>
      <c r="E4" s="145"/>
      <c r="F4" s="145"/>
      <c r="G4" s="145"/>
    </row>
    <row r="5" spans="1:7" ht="20.25" x14ac:dyDescent="0.25">
      <c r="A5" s="146" t="s">
        <v>131</v>
      </c>
      <c r="B5" s="146"/>
      <c r="C5" s="146"/>
      <c r="D5" s="146"/>
      <c r="E5" s="146"/>
      <c r="F5" s="146"/>
      <c r="G5" s="146"/>
    </row>
    <row r="6" spans="1:7" ht="6" customHeight="1" x14ac:dyDescent="0.25">
      <c r="A6" s="147" t="s">
        <v>132</v>
      </c>
      <c r="B6" s="147"/>
      <c r="C6" s="147"/>
      <c r="D6" s="147"/>
      <c r="E6" s="147"/>
      <c r="F6" s="147"/>
      <c r="G6" s="147"/>
    </row>
    <row r="7" spans="1:7" ht="15.75" x14ac:dyDescent="0.25">
      <c r="A7" s="142" t="s">
        <v>163</v>
      </c>
      <c r="B7" s="142"/>
      <c r="C7" s="142"/>
      <c r="D7" s="142"/>
      <c r="E7" s="142"/>
      <c r="F7" s="142"/>
      <c r="G7" s="142"/>
    </row>
    <row r="8" spans="1:7" ht="10.5" customHeight="1" x14ac:dyDescent="0.25">
      <c r="A8" s="148"/>
      <c r="B8" s="148"/>
      <c r="C8" s="148"/>
      <c r="D8" s="148"/>
      <c r="E8" s="148"/>
      <c r="F8" s="148"/>
      <c r="G8" s="148"/>
    </row>
    <row r="9" spans="1:7" ht="15.75" x14ac:dyDescent="0.25">
      <c r="A9" s="149" t="s">
        <v>133</v>
      </c>
      <c r="B9" s="149"/>
      <c r="C9" s="149"/>
      <c r="D9" s="149"/>
      <c r="E9" s="149"/>
      <c r="F9" s="149"/>
      <c r="G9" s="149"/>
    </row>
    <row r="10" spans="1:7" x14ac:dyDescent="0.25">
      <c r="A10" s="150"/>
      <c r="B10" s="150"/>
      <c r="C10" s="150"/>
      <c r="D10" s="150"/>
      <c r="E10" s="150"/>
      <c r="F10" s="150"/>
      <c r="G10" s="150"/>
    </row>
    <row r="11" spans="1:7" ht="26.25" customHeight="1" x14ac:dyDescent="0.25">
      <c r="A11" s="118"/>
      <c r="B11" s="141" t="s">
        <v>134</v>
      </c>
      <c r="C11" s="141"/>
      <c r="D11" s="141" t="s">
        <v>135</v>
      </c>
      <c r="E11" s="141"/>
      <c r="F11" s="119" t="s">
        <v>136</v>
      </c>
      <c r="G11" s="119" t="s">
        <v>137</v>
      </c>
    </row>
    <row r="12" spans="1:7" ht="56.25" customHeight="1" x14ac:dyDescent="0.25">
      <c r="A12" s="118" t="s">
        <v>138</v>
      </c>
      <c r="B12" s="138" t="s">
        <v>160</v>
      </c>
      <c r="C12" s="138"/>
      <c r="D12" s="139" t="s">
        <v>161</v>
      </c>
      <c r="E12" s="139"/>
      <c r="F12" s="120"/>
      <c r="G12" s="121">
        <v>44972</v>
      </c>
    </row>
    <row r="13" spans="1:7" ht="51" customHeight="1" x14ac:dyDescent="0.25">
      <c r="A13" s="118" t="s">
        <v>139</v>
      </c>
      <c r="B13" s="138" t="s">
        <v>229</v>
      </c>
      <c r="C13" s="138"/>
      <c r="D13" s="139" t="s">
        <v>230</v>
      </c>
      <c r="E13" s="139"/>
      <c r="F13" s="120"/>
      <c r="G13" s="121">
        <v>44972</v>
      </c>
    </row>
    <row r="14" spans="1:7" ht="47.25" customHeight="1" x14ac:dyDescent="0.25">
      <c r="A14" s="118" t="s">
        <v>140</v>
      </c>
      <c r="B14" s="138" t="s">
        <v>141</v>
      </c>
      <c r="C14" s="138"/>
      <c r="D14" s="139" t="s">
        <v>142</v>
      </c>
      <c r="E14" s="139"/>
      <c r="F14" s="120"/>
      <c r="G14" s="121">
        <v>44972</v>
      </c>
    </row>
    <row r="15" spans="1:7" ht="15" customHeight="1" x14ac:dyDescent="0.25">
      <c r="A15" s="140" t="s">
        <v>143</v>
      </c>
      <c r="B15" s="140"/>
      <c r="C15" s="140"/>
      <c r="D15" s="260" t="s">
        <v>144</v>
      </c>
      <c r="E15" s="261"/>
      <c r="F15" s="261"/>
      <c r="G15" s="261"/>
    </row>
    <row r="17" spans="1:7" ht="15.75" x14ac:dyDescent="0.25">
      <c r="A17" s="142" t="s">
        <v>145</v>
      </c>
      <c r="B17" s="142"/>
      <c r="C17" s="142"/>
      <c r="D17" s="142"/>
      <c r="E17" s="142"/>
      <c r="F17" s="142"/>
      <c r="G17" s="142"/>
    </row>
    <row r="19" spans="1:7" x14ac:dyDescent="0.25">
      <c r="A19" s="135" t="s">
        <v>146</v>
      </c>
      <c r="B19" s="143" t="s">
        <v>147</v>
      </c>
      <c r="C19" s="135" t="s">
        <v>148</v>
      </c>
      <c r="D19" s="135" t="s">
        <v>149</v>
      </c>
      <c r="E19" s="135" t="s">
        <v>150</v>
      </c>
      <c r="F19" s="135" t="s">
        <v>151</v>
      </c>
      <c r="G19" s="135" t="s">
        <v>152</v>
      </c>
    </row>
    <row r="20" spans="1:7" ht="24" customHeight="1" x14ac:dyDescent="0.25">
      <c r="A20" s="135"/>
      <c r="B20" s="144"/>
      <c r="C20" s="135"/>
      <c r="D20" s="135"/>
      <c r="E20" s="135"/>
      <c r="F20" s="135"/>
      <c r="G20" s="135"/>
    </row>
    <row r="21" spans="1:7" x14ac:dyDescent="0.25">
      <c r="A21" s="122" t="s">
        <v>153</v>
      </c>
      <c r="B21" s="123">
        <v>43447</v>
      </c>
      <c r="C21" s="122">
        <v>1</v>
      </c>
      <c r="D21" s="124" t="s">
        <v>154</v>
      </c>
      <c r="E21" s="122" t="s">
        <v>162</v>
      </c>
      <c r="F21" s="122" t="s">
        <v>157</v>
      </c>
      <c r="G21" s="122" t="s">
        <v>155</v>
      </c>
    </row>
    <row r="22" spans="1:7" ht="48" x14ac:dyDescent="0.25">
      <c r="A22" s="122" t="s">
        <v>153</v>
      </c>
      <c r="B22" s="121">
        <v>43634</v>
      </c>
      <c r="C22" s="122">
        <v>2</v>
      </c>
      <c r="D22" s="124" t="s">
        <v>220</v>
      </c>
      <c r="E22" s="122" t="s">
        <v>162</v>
      </c>
      <c r="F22" s="122" t="s">
        <v>157</v>
      </c>
      <c r="G22" s="122" t="s">
        <v>155</v>
      </c>
    </row>
    <row r="23" spans="1:7" ht="60" x14ac:dyDescent="0.25">
      <c r="A23" s="122" t="s">
        <v>153</v>
      </c>
      <c r="B23" s="121">
        <v>44232</v>
      </c>
      <c r="C23" s="122">
        <v>3</v>
      </c>
      <c r="D23" s="124" t="s">
        <v>226</v>
      </c>
      <c r="E23" s="122" t="s">
        <v>162</v>
      </c>
      <c r="F23" s="122" t="s">
        <v>157</v>
      </c>
      <c r="G23" s="122" t="s">
        <v>155</v>
      </c>
    </row>
    <row r="24" spans="1:7" ht="24" x14ac:dyDescent="0.25">
      <c r="A24" s="122" t="s">
        <v>156</v>
      </c>
      <c r="B24" s="121">
        <v>44972</v>
      </c>
      <c r="C24" s="122">
        <v>4</v>
      </c>
      <c r="D24" s="124" t="s">
        <v>227</v>
      </c>
      <c r="E24" s="122" t="s">
        <v>162</v>
      </c>
      <c r="F24" s="122" t="s">
        <v>228</v>
      </c>
      <c r="G24" s="122" t="s">
        <v>155</v>
      </c>
    </row>
    <row r="25" spans="1:7" x14ac:dyDescent="0.25">
      <c r="A25" s="136" t="s">
        <v>158</v>
      </c>
      <c r="B25" s="136"/>
      <c r="C25" s="136"/>
      <c r="D25" s="136"/>
      <c r="E25" s="136"/>
      <c r="F25" s="137" t="s">
        <v>159</v>
      </c>
      <c r="G25" s="137"/>
    </row>
  </sheetData>
  <sheetProtection algorithmName="SHA-512" hashValue="KsWZVQ5G7cRB/bMTkX+Lu8irZNGH/ZAG0FPmC3j3dG/7MS5Q/muK4OjDl6oUI0vN6SBxUvXe/JA5iJY7Lz69qg==" saltValue="qCEwAAObdWOswUV94vuKTw==" spinCount="100000" sheet="1" objects="1" scenarios="1" selectLockedCells="1" selectUnlockedCells="1"/>
  <mergeCells count="33">
    <mergeCell ref="A1:B3"/>
    <mergeCell ref="C1:E2"/>
    <mergeCell ref="F1:G1"/>
    <mergeCell ref="F2:G2"/>
    <mergeCell ref="C3:E3"/>
    <mergeCell ref="F3:G3"/>
    <mergeCell ref="B13:C13"/>
    <mergeCell ref="D13:E13"/>
    <mergeCell ref="A4:G4"/>
    <mergeCell ref="A5:G5"/>
    <mergeCell ref="A6:G6"/>
    <mergeCell ref="A7:G7"/>
    <mergeCell ref="A8:G8"/>
    <mergeCell ref="A9:G9"/>
    <mergeCell ref="A10:G10"/>
    <mergeCell ref="B11:C11"/>
    <mergeCell ref="D11:E11"/>
    <mergeCell ref="B12:C12"/>
    <mergeCell ref="D12:E12"/>
    <mergeCell ref="F19:F20"/>
    <mergeCell ref="G19:G20"/>
    <mergeCell ref="A25:E25"/>
    <mergeCell ref="F25:G25"/>
    <mergeCell ref="B14:C14"/>
    <mergeCell ref="D14:E14"/>
    <mergeCell ref="A15:C15"/>
    <mergeCell ref="D15:G15"/>
    <mergeCell ref="A17:G17"/>
    <mergeCell ref="A19:A20"/>
    <mergeCell ref="B19:B20"/>
    <mergeCell ref="C19:C20"/>
    <mergeCell ref="D19:D20"/>
    <mergeCell ref="E19:E20"/>
  </mergeCells>
  <hyperlinks>
    <hyperlink ref="D15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12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Y56"/>
  <sheetViews>
    <sheetView zoomScale="77" zoomScaleNormal="77" workbookViewId="0">
      <pane ySplit="8" topLeftCell="A9" activePane="bottomLeft" state="frozen"/>
      <selection pane="bottomLeft" activeCell="N4" sqref="N4:O4"/>
    </sheetView>
  </sheetViews>
  <sheetFormatPr baseColWidth="10" defaultRowHeight="15" x14ac:dyDescent="0.25"/>
  <cols>
    <col min="1" max="1" width="30.7109375" customWidth="1"/>
    <col min="2" max="2" width="39.5703125" customWidth="1"/>
    <col min="3" max="5" width="13.7109375" customWidth="1"/>
    <col min="6" max="6" width="38.42578125" customWidth="1"/>
    <col min="7" max="7" width="12" customWidth="1"/>
    <col min="8" max="8" width="16.5703125" customWidth="1"/>
    <col min="9" max="9" width="31.85546875" customWidth="1"/>
    <col min="10" max="10" width="17.7109375" customWidth="1"/>
    <col min="11" max="11" width="21.5703125" customWidth="1"/>
    <col min="12" max="12" width="13.85546875" customWidth="1"/>
    <col min="13" max="13" width="34.140625" customWidth="1"/>
    <col min="14" max="15" width="26.140625" customWidth="1"/>
    <col min="16" max="16" width="24.5703125" customWidth="1"/>
    <col min="20" max="20" width="15.42578125" hidden="1" customWidth="1"/>
    <col min="21" max="21" width="12.5703125" hidden="1" customWidth="1"/>
    <col min="22" max="22" width="15.5703125" hidden="1" customWidth="1"/>
    <col min="23" max="23" width="14.7109375" hidden="1" customWidth="1"/>
    <col min="24" max="24" width="0" hidden="1" customWidth="1"/>
  </cols>
  <sheetData>
    <row r="1" spans="1:25" ht="33" customHeight="1" x14ac:dyDescent="0.25">
      <c r="A1" s="180"/>
      <c r="B1" s="180"/>
      <c r="C1" s="180"/>
      <c r="D1" s="180"/>
      <c r="E1" s="168" t="s">
        <v>129</v>
      </c>
      <c r="F1" s="169"/>
      <c r="G1" s="169"/>
      <c r="H1" s="169"/>
      <c r="I1" s="169"/>
      <c r="J1" s="169"/>
      <c r="K1" s="169"/>
      <c r="L1" s="169"/>
      <c r="M1" s="170"/>
      <c r="N1" s="182" t="s">
        <v>222</v>
      </c>
      <c r="O1" s="182"/>
      <c r="P1" s="182"/>
    </row>
    <row r="2" spans="1:25" ht="33" customHeight="1" x14ac:dyDescent="0.4">
      <c r="A2" s="180"/>
      <c r="B2" s="180"/>
      <c r="C2" s="180"/>
      <c r="D2" s="180"/>
      <c r="E2" s="171"/>
      <c r="F2" s="172"/>
      <c r="G2" s="172"/>
      <c r="H2" s="172"/>
      <c r="I2" s="172"/>
      <c r="J2" s="172"/>
      <c r="K2" s="172"/>
      <c r="L2" s="172"/>
      <c r="M2" s="173"/>
      <c r="N2" s="183" t="s">
        <v>233</v>
      </c>
      <c r="O2" s="183"/>
      <c r="P2" s="183"/>
    </row>
    <row r="3" spans="1:25" ht="33" customHeight="1" x14ac:dyDescent="0.4">
      <c r="A3" s="180"/>
      <c r="B3" s="180"/>
      <c r="C3" s="180"/>
      <c r="D3" s="180"/>
      <c r="E3" s="174" t="s">
        <v>127</v>
      </c>
      <c r="F3" s="175"/>
      <c r="G3" s="175"/>
      <c r="H3" s="175"/>
      <c r="I3" s="175"/>
      <c r="J3" s="175"/>
      <c r="K3" s="175"/>
      <c r="L3" s="175"/>
      <c r="M3" s="176"/>
      <c r="N3" s="183" t="s">
        <v>234</v>
      </c>
      <c r="O3" s="183"/>
      <c r="P3" s="183"/>
    </row>
    <row r="4" spans="1:25" ht="84.75" customHeight="1" x14ac:dyDescent="0.4">
      <c r="A4" s="179" t="s">
        <v>130</v>
      </c>
      <c r="B4" s="179"/>
      <c r="C4" s="179"/>
      <c r="D4" s="179"/>
      <c r="E4" s="179"/>
      <c r="F4" s="177" t="s">
        <v>170</v>
      </c>
      <c r="G4" s="177"/>
      <c r="H4" s="177"/>
      <c r="I4" s="177"/>
      <c r="J4" s="178" t="s">
        <v>128</v>
      </c>
      <c r="K4" s="178"/>
      <c r="L4" s="178"/>
      <c r="M4" s="79"/>
      <c r="N4" s="184" t="s">
        <v>169</v>
      </c>
      <c r="O4" s="184"/>
      <c r="P4" s="80"/>
    </row>
    <row r="5" spans="1:25" s="9" customFormat="1" ht="42" customHeight="1" x14ac:dyDescent="0.25">
      <c r="A5" s="125" t="s">
        <v>126</v>
      </c>
      <c r="B5" s="185"/>
      <c r="C5" s="185"/>
      <c r="D5" s="185"/>
      <c r="E5" s="82"/>
      <c r="F5" s="83"/>
      <c r="G5" s="83"/>
      <c r="H5" s="83"/>
      <c r="I5" s="81"/>
      <c r="J5" s="81"/>
      <c r="K5" s="126" t="s">
        <v>6</v>
      </c>
      <c r="L5" s="127" t="s">
        <v>21</v>
      </c>
      <c r="M5" s="19">
        <v>43647</v>
      </c>
      <c r="N5" s="84" t="s">
        <v>23</v>
      </c>
      <c r="O5" s="84"/>
      <c r="P5" s="19">
        <v>43654</v>
      </c>
      <c r="T5" s="14"/>
      <c r="U5" s="12"/>
      <c r="V5" s="12" t="s">
        <v>57</v>
      </c>
      <c r="W5" s="11" t="s">
        <v>16</v>
      </c>
      <c r="X5" s="13" t="s">
        <v>25</v>
      </c>
    </row>
    <row r="6" spans="1:25" s="9" customFormat="1" ht="16.5" thickBot="1" x14ac:dyDescent="0.3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T6" s="15"/>
      <c r="U6" s="16"/>
      <c r="V6" s="16"/>
      <c r="W6" s="17" t="s">
        <v>78</v>
      </c>
      <c r="X6" s="18" t="s">
        <v>26</v>
      </c>
    </row>
    <row r="7" spans="1:25" s="8" customFormat="1" ht="18" customHeight="1" x14ac:dyDescent="0.2">
      <c r="A7" s="181" t="s">
        <v>224</v>
      </c>
      <c r="B7" s="186" t="s">
        <v>223</v>
      </c>
      <c r="C7" s="181" t="s">
        <v>171</v>
      </c>
      <c r="D7" s="181" t="s">
        <v>172</v>
      </c>
      <c r="E7" s="181" t="s">
        <v>173</v>
      </c>
      <c r="F7" s="181" t="s">
        <v>174</v>
      </c>
      <c r="G7" s="181" t="s">
        <v>194</v>
      </c>
      <c r="H7" s="181"/>
      <c r="I7" s="181"/>
      <c r="J7" s="181"/>
      <c r="K7" s="181" t="s">
        <v>195</v>
      </c>
      <c r="L7" s="181" t="s">
        <v>196</v>
      </c>
      <c r="M7" s="181" t="s">
        <v>197</v>
      </c>
      <c r="N7" s="181" t="s">
        <v>198</v>
      </c>
      <c r="O7" s="181" t="s">
        <v>199</v>
      </c>
      <c r="P7" s="181" t="s">
        <v>200</v>
      </c>
      <c r="W7" s="4"/>
      <c r="X7" s="4"/>
      <c r="Y7" s="10"/>
    </row>
    <row r="8" spans="1:25" s="8" customFormat="1" ht="31.5" customHeight="1" x14ac:dyDescent="0.25">
      <c r="A8" s="181"/>
      <c r="B8" s="187"/>
      <c r="C8" s="181"/>
      <c r="D8" s="181"/>
      <c r="E8" s="181"/>
      <c r="F8" s="181"/>
      <c r="G8" s="128" t="s">
        <v>1</v>
      </c>
      <c r="H8" s="128" t="s">
        <v>2</v>
      </c>
      <c r="I8" s="128" t="s">
        <v>3</v>
      </c>
      <c r="J8" s="128" t="s">
        <v>4</v>
      </c>
      <c r="K8" s="181"/>
      <c r="L8" s="181"/>
      <c r="M8" s="181"/>
      <c r="N8" s="181"/>
      <c r="O8" s="181"/>
      <c r="P8" s="181"/>
    </row>
    <row r="9" spans="1:25" s="4" customFormat="1" ht="24" customHeight="1" x14ac:dyDescent="0.25">
      <c r="A9" s="61"/>
      <c r="B9" s="61"/>
      <c r="C9" s="1"/>
      <c r="D9" s="1"/>
      <c r="E9" s="1" t="s">
        <v>14</v>
      </c>
      <c r="F9" s="1" t="s">
        <v>18</v>
      </c>
      <c r="G9" s="3"/>
      <c r="H9" s="3"/>
      <c r="I9" s="3"/>
      <c r="J9" s="3"/>
      <c r="K9" s="3" t="s">
        <v>19</v>
      </c>
      <c r="L9" s="3" t="s">
        <v>16</v>
      </c>
      <c r="M9" s="3" t="s">
        <v>22</v>
      </c>
      <c r="N9" s="3"/>
      <c r="O9" s="3"/>
      <c r="P9" s="3"/>
    </row>
    <row r="10" spans="1:25" s="4" customFormat="1" ht="24" customHeight="1" x14ac:dyDescent="0.25">
      <c r="A10" s="61"/>
      <c r="B10" s="61"/>
      <c r="C10" s="1"/>
      <c r="D10" s="1"/>
      <c r="E10" s="1"/>
      <c r="F10" s="1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25" s="4" customFormat="1" ht="24" customHeight="1" x14ac:dyDescent="0.25">
      <c r="A11" s="61"/>
      <c r="B11" s="61"/>
      <c r="C11" s="1"/>
      <c r="D11" s="1"/>
      <c r="E11" s="1"/>
      <c r="F11" s="1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25" s="4" customFormat="1" ht="24" customHeight="1" x14ac:dyDescent="0.25">
      <c r="A12" s="61"/>
      <c r="B12" s="61"/>
      <c r="C12" s="1"/>
      <c r="D12" s="1"/>
      <c r="E12" s="1"/>
      <c r="F12" s="1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25" s="4" customFormat="1" ht="24" customHeight="1" x14ac:dyDescent="0.25">
      <c r="A13" s="61"/>
      <c r="B13" s="61"/>
      <c r="C13" s="1"/>
      <c r="D13" s="1"/>
      <c r="E13" s="1"/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25" s="4" customFormat="1" ht="24" customHeight="1" x14ac:dyDescent="0.25">
      <c r="A14" s="61"/>
      <c r="B14" s="61"/>
      <c r="C14" s="1"/>
      <c r="D14" s="1"/>
      <c r="E14" s="1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25" s="4" customFormat="1" ht="24" customHeight="1" x14ac:dyDescent="0.25">
      <c r="A15" s="61"/>
      <c r="B15" s="61"/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25" s="4" customFormat="1" ht="24" customHeight="1" x14ac:dyDescent="0.25">
      <c r="A16" s="61"/>
      <c r="B16" s="61"/>
      <c r="C16" s="1"/>
      <c r="D16" s="1"/>
      <c r="E16" s="1"/>
      <c r="F16" s="1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s="4" customFormat="1" ht="24" customHeight="1" x14ac:dyDescent="0.25">
      <c r="A17" s="61"/>
      <c r="B17" s="61"/>
      <c r="C17" s="1"/>
      <c r="D17" s="1"/>
      <c r="E17" s="1"/>
      <c r="F17" s="1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s="4" customFormat="1" ht="24" customHeight="1" x14ac:dyDescent="0.25">
      <c r="A18" s="61"/>
      <c r="B18" s="61"/>
      <c r="C18" s="1"/>
      <c r="D18" s="1"/>
      <c r="E18" s="1"/>
      <c r="F18" s="1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s="4" customFormat="1" ht="24" customHeight="1" x14ac:dyDescent="0.25">
      <c r="A19" s="61"/>
      <c r="B19" s="61"/>
      <c r="C19" s="1"/>
      <c r="D19" s="1"/>
      <c r="E19" s="1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s="4" customFormat="1" ht="24" customHeight="1" x14ac:dyDescent="0.25">
      <c r="A20" s="61"/>
      <c r="B20" s="61"/>
      <c r="C20" s="1"/>
      <c r="D20" s="1"/>
      <c r="E20" s="1"/>
      <c r="F20" s="1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s="4" customFormat="1" ht="24" customHeight="1" x14ac:dyDescent="0.25">
      <c r="A21" s="61"/>
      <c r="B21" s="61"/>
      <c r="C21" s="1"/>
      <c r="D21" s="1"/>
      <c r="E21" s="1"/>
      <c r="F21" s="1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s="4" customFormat="1" ht="24" customHeight="1" x14ac:dyDescent="0.25">
      <c r="A22" s="61"/>
      <c r="B22" s="61"/>
      <c r="C22" s="1"/>
      <c r="D22" s="1"/>
      <c r="E22" s="1"/>
      <c r="F22" s="1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s="4" customFormat="1" ht="24" customHeight="1" x14ac:dyDescent="0.25">
      <c r="A23" s="61"/>
      <c r="B23" s="61"/>
      <c r="C23" s="1"/>
      <c r="D23" s="1"/>
      <c r="E23" s="1"/>
      <c r="F23" s="1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s="4" customFormat="1" ht="24" customHeight="1" x14ac:dyDescent="0.25">
      <c r="A24" s="61"/>
      <c r="B24" s="61"/>
      <c r="C24" s="1"/>
      <c r="D24" s="1"/>
      <c r="E24" s="1"/>
      <c r="F24" s="1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s="4" customFormat="1" ht="24" customHeight="1" x14ac:dyDescent="0.25">
      <c r="A25" s="61"/>
      <c r="B25" s="61"/>
      <c r="C25" s="1"/>
      <c r="D25" s="1"/>
      <c r="E25" s="1"/>
      <c r="F25" s="1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s="4" customFormat="1" ht="24" customHeight="1" x14ac:dyDescent="0.25">
      <c r="A26" s="61"/>
      <c r="B26" s="61"/>
      <c r="C26" s="1"/>
      <c r="D26" s="1"/>
      <c r="E26" s="1"/>
      <c r="F26" s="1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s="4" customFormat="1" ht="24" customHeight="1" x14ac:dyDescent="0.25">
      <c r="A27" s="61"/>
      <c r="B27" s="61"/>
      <c r="C27" s="1"/>
      <c r="D27" s="1"/>
      <c r="E27" s="1"/>
      <c r="F27" s="1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4" customFormat="1" ht="24" customHeight="1" x14ac:dyDescent="0.25">
      <c r="A28" s="61"/>
      <c r="B28" s="61"/>
      <c r="C28" s="1"/>
      <c r="D28" s="1"/>
      <c r="E28" s="1"/>
      <c r="F28" s="1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4" customFormat="1" ht="24" customHeight="1" x14ac:dyDescent="0.25">
      <c r="A29" s="61"/>
      <c r="B29" s="61"/>
      <c r="C29" s="1"/>
      <c r="D29" s="1"/>
      <c r="E29" s="1"/>
      <c r="F29" s="1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4" customFormat="1" ht="24" customHeight="1" x14ac:dyDescent="0.25">
      <c r="A30" s="61"/>
      <c r="B30" s="61"/>
      <c r="C30" s="1"/>
      <c r="D30" s="1"/>
      <c r="E30" s="1"/>
      <c r="F30" s="1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4" customFormat="1" ht="24" customHeight="1" x14ac:dyDescent="0.25">
      <c r="A31" s="61"/>
      <c r="B31" s="61"/>
      <c r="C31" s="1"/>
      <c r="D31" s="1"/>
      <c r="E31" s="1"/>
      <c r="F31" s="1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4" customFormat="1" ht="24" customHeight="1" x14ac:dyDescent="0.25">
      <c r="A32" s="61"/>
      <c r="B32" s="61"/>
      <c r="C32" s="1"/>
      <c r="D32" s="1"/>
      <c r="E32" s="1"/>
      <c r="F32" s="1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s="4" customFormat="1" ht="24" customHeight="1" x14ac:dyDescent="0.25">
      <c r="A33" s="61"/>
      <c r="B33" s="61"/>
      <c r="C33" s="1"/>
      <c r="D33" s="1"/>
      <c r="E33" s="1"/>
      <c r="F33" s="1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s="4" customFormat="1" ht="24" customHeight="1" x14ac:dyDescent="0.25">
      <c r="A34" s="61"/>
      <c r="B34" s="61"/>
      <c r="C34" s="1"/>
      <c r="D34" s="1"/>
      <c r="E34" s="1"/>
      <c r="F34" s="1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s="4" customFormat="1" ht="24" customHeight="1" x14ac:dyDescent="0.25">
      <c r="A35" s="61"/>
      <c r="B35" s="61"/>
      <c r="C35" s="1"/>
      <c r="D35" s="1"/>
      <c r="E35" s="1"/>
      <c r="F35" s="1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s="4" customFormat="1" ht="24" customHeight="1" x14ac:dyDescent="0.25">
      <c r="A36" s="61"/>
      <c r="B36" s="61"/>
      <c r="C36" s="1"/>
      <c r="D36" s="1"/>
      <c r="E36" s="1"/>
      <c r="F36" s="1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s="4" customFormat="1" ht="24" customHeight="1" x14ac:dyDescent="0.25">
      <c r="A37" s="61"/>
      <c r="B37" s="61"/>
      <c r="C37" s="1"/>
      <c r="D37" s="1"/>
      <c r="E37" s="1"/>
      <c r="F37" s="1"/>
      <c r="G37" s="3"/>
      <c r="H37" s="3"/>
      <c r="I37" s="3"/>
      <c r="J37" s="3"/>
      <c r="K37" s="3"/>
      <c r="L37" s="3"/>
      <c r="M37" s="3"/>
      <c r="N37" s="3"/>
      <c r="O37" s="3"/>
      <c r="P37" s="3"/>
    </row>
    <row r="40" spans="1:16" s="86" customFormat="1" ht="18" x14ac:dyDescent="0.25">
      <c r="A40" s="166" t="s">
        <v>164</v>
      </c>
      <c r="B40" s="166"/>
      <c r="C40" s="166"/>
      <c r="D40" s="166"/>
      <c r="E40" s="166"/>
      <c r="F40" s="166"/>
      <c r="G40" s="166"/>
      <c r="H40" s="166"/>
      <c r="I40" s="166"/>
      <c r="J40" s="85"/>
    </row>
    <row r="41" spans="1:16" s="86" customFormat="1" ht="21" x14ac:dyDescent="0.25">
      <c r="A41" s="87" t="s">
        <v>165</v>
      </c>
      <c r="B41" s="88"/>
      <c r="C41" s="88"/>
      <c r="D41" s="88"/>
      <c r="E41" s="88"/>
      <c r="F41" s="88"/>
      <c r="G41" s="88"/>
      <c r="H41" s="88"/>
      <c r="I41" s="88"/>
      <c r="J41" s="85"/>
    </row>
    <row r="42" spans="1:16" s="86" customFormat="1" ht="21" x14ac:dyDescent="0.25">
      <c r="A42" s="87" t="s">
        <v>166</v>
      </c>
      <c r="B42" s="88"/>
      <c r="C42" s="88"/>
      <c r="D42" s="88"/>
      <c r="E42" s="88"/>
      <c r="F42" s="88"/>
      <c r="G42" s="88"/>
      <c r="H42" s="88"/>
      <c r="I42" s="88"/>
      <c r="J42" s="85"/>
    </row>
    <row r="43" spans="1:16" s="86" customFormat="1" ht="38.25" customHeight="1" x14ac:dyDescent="0.25">
      <c r="A43" s="167" t="s">
        <v>167</v>
      </c>
      <c r="B43" s="167"/>
      <c r="C43" s="167"/>
      <c r="D43" s="167"/>
      <c r="E43" s="167"/>
      <c r="F43" s="88"/>
      <c r="G43" s="88"/>
      <c r="H43" s="88"/>
      <c r="I43" s="88"/>
      <c r="J43" s="85"/>
    </row>
    <row r="44" spans="1:16" s="86" customFormat="1" ht="21" x14ac:dyDescent="0.25">
      <c r="A44" s="164" t="s">
        <v>225</v>
      </c>
      <c r="B44" s="164"/>
      <c r="C44" s="164"/>
      <c r="D44" s="164"/>
      <c r="E44" s="164"/>
      <c r="F44" s="164"/>
      <c r="G44" s="164"/>
      <c r="H44" s="164"/>
      <c r="I44" s="164"/>
      <c r="J44" s="89"/>
    </row>
    <row r="45" spans="1:16" s="86" customFormat="1" ht="18" x14ac:dyDescent="0.25">
      <c r="A45" s="165" t="s">
        <v>176</v>
      </c>
      <c r="B45" s="165"/>
      <c r="C45" s="165"/>
      <c r="D45" s="165"/>
      <c r="E45" s="165"/>
      <c r="F45" s="165"/>
      <c r="G45" s="165"/>
      <c r="H45" s="165"/>
      <c r="I45" s="165"/>
      <c r="J45" s="90"/>
    </row>
    <row r="46" spans="1:16" s="86" customFormat="1" ht="18" x14ac:dyDescent="0.25">
      <c r="A46" s="165" t="s">
        <v>177</v>
      </c>
      <c r="B46" s="165"/>
      <c r="C46" s="165"/>
      <c r="D46" s="165"/>
      <c r="E46" s="165"/>
      <c r="F46" s="165"/>
      <c r="G46" s="165"/>
      <c r="H46" s="165"/>
      <c r="I46" s="165"/>
      <c r="J46" s="90"/>
    </row>
    <row r="47" spans="1:16" s="86" customFormat="1" ht="21" x14ac:dyDescent="0.25">
      <c r="A47" s="164" t="s">
        <v>178</v>
      </c>
      <c r="B47" s="164"/>
      <c r="C47" s="164"/>
      <c r="D47" s="164"/>
      <c r="E47" s="164"/>
      <c r="F47" s="164"/>
      <c r="G47" s="164"/>
      <c r="H47" s="164"/>
      <c r="I47" s="164"/>
      <c r="J47" s="89"/>
    </row>
    <row r="48" spans="1:16" s="86" customFormat="1" ht="21" x14ac:dyDescent="0.25">
      <c r="A48" s="164" t="s">
        <v>179</v>
      </c>
      <c r="B48" s="164"/>
      <c r="C48" s="164"/>
      <c r="D48" s="164"/>
      <c r="E48" s="164"/>
      <c r="F48" s="164"/>
      <c r="G48" s="164"/>
      <c r="H48" s="164"/>
      <c r="I48" s="164"/>
      <c r="J48" s="89"/>
    </row>
    <row r="49" spans="1:10" s="86" customFormat="1" ht="21" x14ac:dyDescent="0.25">
      <c r="A49" s="91" t="s">
        <v>201</v>
      </c>
      <c r="B49" s="91"/>
      <c r="C49" s="91"/>
      <c r="D49" s="91"/>
      <c r="E49" s="91"/>
      <c r="F49" s="91"/>
      <c r="G49" s="91"/>
      <c r="H49" s="91"/>
      <c r="I49" s="91"/>
      <c r="J49" s="89"/>
    </row>
    <row r="50" spans="1:10" s="86" customFormat="1" ht="21" x14ac:dyDescent="0.25">
      <c r="A50" s="164" t="s">
        <v>202</v>
      </c>
      <c r="B50" s="164"/>
      <c r="C50" s="164"/>
      <c r="D50" s="164"/>
      <c r="E50" s="164"/>
      <c r="F50" s="164"/>
      <c r="G50" s="164"/>
      <c r="H50" s="164"/>
      <c r="I50" s="164"/>
      <c r="J50" s="89"/>
    </row>
    <row r="51" spans="1:10" s="86" customFormat="1" ht="21" x14ac:dyDescent="0.25">
      <c r="A51" s="91" t="s">
        <v>203</v>
      </c>
      <c r="B51" s="91"/>
      <c r="C51" s="91"/>
      <c r="D51" s="91"/>
      <c r="E51" s="91"/>
      <c r="F51" s="91"/>
      <c r="G51" s="91"/>
      <c r="H51" s="91"/>
      <c r="I51" s="91"/>
      <c r="J51" s="89"/>
    </row>
    <row r="52" spans="1:10" s="86" customFormat="1" ht="21" x14ac:dyDescent="0.25">
      <c r="A52" s="91" t="s">
        <v>204</v>
      </c>
      <c r="B52" s="91"/>
      <c r="C52" s="91"/>
      <c r="D52" s="91"/>
      <c r="E52" s="91"/>
      <c r="F52" s="91"/>
      <c r="G52" s="91"/>
      <c r="H52" s="91"/>
      <c r="I52" s="91"/>
      <c r="J52" s="89"/>
    </row>
    <row r="53" spans="1:10" s="86" customFormat="1" ht="21" x14ac:dyDescent="0.25">
      <c r="A53" s="91" t="s">
        <v>205</v>
      </c>
      <c r="B53" s="91"/>
      <c r="C53" s="91"/>
      <c r="D53" s="91"/>
      <c r="E53" s="91"/>
      <c r="F53" s="91"/>
      <c r="G53" s="91"/>
      <c r="H53" s="91"/>
      <c r="I53" s="91"/>
      <c r="J53" s="89"/>
    </row>
    <row r="54" spans="1:10" s="86" customFormat="1" ht="21" x14ac:dyDescent="0.25">
      <c r="A54" s="91" t="s">
        <v>206</v>
      </c>
      <c r="B54" s="91"/>
      <c r="C54" s="91"/>
      <c r="D54" s="91"/>
      <c r="E54" s="91"/>
      <c r="F54" s="91"/>
      <c r="G54" s="91"/>
      <c r="H54" s="91"/>
      <c r="I54" s="91"/>
      <c r="J54" s="89"/>
    </row>
    <row r="55" spans="1:10" s="86" customFormat="1" ht="21" x14ac:dyDescent="0.25">
      <c r="A55" s="91" t="s">
        <v>207</v>
      </c>
      <c r="B55" s="91"/>
      <c r="C55" s="91"/>
      <c r="D55" s="91"/>
      <c r="E55" s="91"/>
      <c r="F55" s="91"/>
      <c r="G55" s="91"/>
      <c r="H55" s="91"/>
      <c r="I55" s="91"/>
      <c r="J55" s="89"/>
    </row>
    <row r="56" spans="1:10" s="86" customFormat="1" ht="40.5" customHeight="1" x14ac:dyDescent="0.25">
      <c r="A56" s="165" t="s">
        <v>168</v>
      </c>
      <c r="B56" s="165"/>
      <c r="C56" s="165"/>
      <c r="D56" s="165"/>
      <c r="E56" s="165"/>
      <c r="F56" s="165"/>
      <c r="G56" s="165"/>
      <c r="H56" s="165"/>
      <c r="I56" s="165"/>
      <c r="J56" s="78"/>
    </row>
  </sheetData>
  <mergeCells count="33">
    <mergeCell ref="A7:A8"/>
    <mergeCell ref="C7:C8"/>
    <mergeCell ref="D7:D8"/>
    <mergeCell ref="E7:E8"/>
    <mergeCell ref="F7:F8"/>
    <mergeCell ref="B7:B8"/>
    <mergeCell ref="M7:M8"/>
    <mergeCell ref="N7:N8"/>
    <mergeCell ref="O7:O8"/>
    <mergeCell ref="B5:D5"/>
    <mergeCell ref="G7:J7"/>
    <mergeCell ref="K7:K8"/>
    <mergeCell ref="L7:L8"/>
    <mergeCell ref="P7:P8"/>
    <mergeCell ref="N1:P1"/>
    <mergeCell ref="N2:P2"/>
    <mergeCell ref="N3:P3"/>
    <mergeCell ref="N4:O4"/>
    <mergeCell ref="E1:M2"/>
    <mergeCell ref="E3:M3"/>
    <mergeCell ref="F4:I4"/>
    <mergeCell ref="J4:L4"/>
    <mergeCell ref="A4:E4"/>
    <mergeCell ref="A1:D3"/>
    <mergeCell ref="A50:I50"/>
    <mergeCell ref="A56:I56"/>
    <mergeCell ref="A47:I47"/>
    <mergeCell ref="A48:I48"/>
    <mergeCell ref="A40:I40"/>
    <mergeCell ref="A43:E43"/>
    <mergeCell ref="A44:I44"/>
    <mergeCell ref="A45:I45"/>
    <mergeCell ref="A46:I46"/>
  </mergeCells>
  <dataValidations count="2">
    <dataValidation type="list" allowBlank="1" showInputMessage="1" showErrorMessage="1" sqref="E5:E6 E38:E1048576" xr:uid="{00000000-0002-0000-0100-000000000000}">
      <formula1>#REF!</formula1>
    </dataValidation>
    <dataValidation type="list" allowBlank="1" showInputMessage="1" showErrorMessage="1" sqref="D6 D38:D1048576" xr:uid="{00000000-0002-0000-01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125" scale="24" fitToHeight="2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Validacion!$E$2:$E$5</xm:f>
          </x14:formula1>
          <xm:sqref>M9:M37</xm:sqref>
        </x14:dataValidation>
        <x14:dataValidation type="list" allowBlank="1" showInputMessage="1" showErrorMessage="1" xr:uid="{00000000-0002-0000-0100-000003000000}">
          <x14:formula1>
            <xm:f>Validacion!$C$2:$C$5</xm:f>
          </x14:formula1>
          <xm:sqref>K9:K37</xm:sqref>
        </x14:dataValidation>
        <x14:dataValidation type="list" allowBlank="1" showInputMessage="1" showErrorMessage="1" xr:uid="{00000000-0002-0000-0100-000004000000}">
          <x14:formula1>
            <xm:f>Validacion!$D$2:$D$5</xm:f>
          </x14:formula1>
          <xm:sqref>L9:L37</xm:sqref>
        </x14:dataValidation>
        <x14:dataValidation type="list" allowBlank="1" showInputMessage="1" showErrorMessage="1" xr:uid="{00000000-0002-0000-0100-000005000000}">
          <x14:formula1>
            <xm:f>Validacion!$A$2:$A$3</xm:f>
          </x14:formula1>
          <xm:sqref>E9:E37</xm:sqref>
        </x14:dataValidation>
        <x14:dataValidation type="list" allowBlank="1" showInputMessage="1" showErrorMessage="1" xr:uid="{00000000-0002-0000-0100-000006000000}">
          <x14:formula1>
            <xm:f>Validacion!$B$2:$B$3</xm:f>
          </x14:formula1>
          <xm:sqref>F9:F37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workbookViewId="0">
      <selection activeCell="F2" sqref="F2:F5"/>
    </sheetView>
  </sheetViews>
  <sheetFormatPr baseColWidth="10" defaultRowHeight="15" x14ac:dyDescent="0.25"/>
  <sheetData>
    <row r="1" spans="1:6" x14ac:dyDescent="0.25">
      <c r="A1" t="s">
        <v>180</v>
      </c>
      <c r="B1" t="s">
        <v>181</v>
      </c>
      <c r="C1" t="s">
        <v>182</v>
      </c>
      <c r="D1" t="s">
        <v>186</v>
      </c>
      <c r="E1" t="s">
        <v>190</v>
      </c>
      <c r="F1" t="s">
        <v>191</v>
      </c>
    </row>
    <row r="2" spans="1:6" x14ac:dyDescent="0.25">
      <c r="A2" t="s">
        <v>14</v>
      </c>
      <c r="B2" t="s">
        <v>17</v>
      </c>
      <c r="C2" t="s">
        <v>183</v>
      </c>
      <c r="D2" t="s">
        <v>7</v>
      </c>
      <c r="E2" t="s">
        <v>22</v>
      </c>
    </row>
    <row r="3" spans="1:6" x14ac:dyDescent="0.25">
      <c r="A3" t="s">
        <v>15</v>
      </c>
      <c r="B3" t="s">
        <v>18</v>
      </c>
      <c r="C3" t="s">
        <v>20</v>
      </c>
      <c r="D3" t="s">
        <v>24</v>
      </c>
      <c r="E3" t="s">
        <v>24</v>
      </c>
    </row>
    <row r="4" spans="1:6" x14ac:dyDescent="0.25">
      <c r="C4" t="s">
        <v>184</v>
      </c>
      <c r="D4" t="s">
        <v>16</v>
      </c>
      <c r="E4" t="s">
        <v>188</v>
      </c>
    </row>
    <row r="5" spans="1:6" x14ac:dyDescent="0.25">
      <c r="C5" t="s">
        <v>185</v>
      </c>
      <c r="D5" t="s">
        <v>187</v>
      </c>
      <c r="E5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  <pageSetUpPr fitToPage="1"/>
  </sheetPr>
  <dimension ref="A1:AR81"/>
  <sheetViews>
    <sheetView zoomScale="77" zoomScaleNormal="80" workbookViewId="0">
      <pane ySplit="7" topLeftCell="A8" activePane="bottomLeft" state="frozen"/>
      <selection pane="bottomLeft" activeCell="AD5" sqref="AD5:AD7"/>
    </sheetView>
  </sheetViews>
  <sheetFormatPr baseColWidth="10" defaultRowHeight="23.25" x14ac:dyDescent="0.35"/>
  <cols>
    <col min="1" max="1" width="23.5703125" customWidth="1"/>
    <col min="2" max="2" width="39.5703125" customWidth="1"/>
    <col min="3" max="3" width="13.7109375" customWidth="1"/>
    <col min="4" max="4" width="38.42578125" customWidth="1"/>
    <col min="5" max="5" width="12" customWidth="1"/>
    <col min="6" max="6" width="16.5703125" customWidth="1"/>
    <col min="7" max="7" width="31.85546875" customWidth="1"/>
    <col min="8" max="24" width="17.85546875" customWidth="1"/>
    <col min="25" max="25" width="21.85546875" customWidth="1"/>
    <col min="26" max="26" width="17.28515625" customWidth="1"/>
    <col min="27" max="27" width="20.28515625" customWidth="1"/>
    <col min="28" max="28" width="39.85546875" customWidth="1"/>
    <col min="29" max="29" width="28.85546875" customWidth="1"/>
    <col min="30" max="30" width="27.5703125" customWidth="1"/>
    <col min="38" max="38" width="15.42578125" style="41" hidden="1" customWidth="1"/>
    <col min="39" max="39" width="21.85546875" style="41" hidden="1" customWidth="1"/>
    <col min="40" max="40" width="19.42578125" style="41" hidden="1" customWidth="1"/>
    <col min="41" max="41" width="26.42578125" style="41" hidden="1" customWidth="1"/>
    <col min="42" max="42" width="18.85546875" style="41" hidden="1" customWidth="1"/>
    <col min="43" max="43" width="18.5703125" style="41" hidden="1" customWidth="1"/>
    <col min="44" max="44" width="11.42578125" style="41" hidden="1" customWidth="1"/>
  </cols>
  <sheetData>
    <row r="1" spans="1:44" ht="33" customHeight="1" x14ac:dyDescent="0.25">
      <c r="A1" s="212"/>
      <c r="B1" s="213"/>
      <c r="C1" s="213"/>
      <c r="D1" s="203" t="s">
        <v>129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5"/>
      <c r="AB1" s="198" t="s">
        <v>222</v>
      </c>
      <c r="AC1" s="198"/>
      <c r="AD1" s="199"/>
      <c r="AL1"/>
      <c r="AM1"/>
      <c r="AN1"/>
      <c r="AO1"/>
      <c r="AP1"/>
      <c r="AQ1"/>
      <c r="AR1"/>
    </row>
    <row r="2" spans="1:44" ht="33" customHeight="1" x14ac:dyDescent="0.4">
      <c r="A2" s="214"/>
      <c r="B2" s="180"/>
      <c r="C2" s="180"/>
      <c r="D2" s="206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8"/>
      <c r="AB2" s="183" t="s">
        <v>233</v>
      </c>
      <c r="AC2" s="183"/>
      <c r="AD2" s="200"/>
      <c r="AL2"/>
      <c r="AM2"/>
      <c r="AN2"/>
      <c r="AO2"/>
      <c r="AP2"/>
      <c r="AQ2"/>
      <c r="AR2"/>
    </row>
    <row r="3" spans="1:44" ht="33" customHeight="1" thickBot="1" x14ac:dyDescent="0.45">
      <c r="A3" s="215"/>
      <c r="B3" s="216"/>
      <c r="C3" s="216"/>
      <c r="D3" s="209" t="s">
        <v>127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1"/>
      <c r="AB3" s="201" t="s">
        <v>234</v>
      </c>
      <c r="AC3" s="201"/>
      <c r="AD3" s="202"/>
      <c r="AL3"/>
      <c r="AM3"/>
      <c r="AN3"/>
      <c r="AO3"/>
      <c r="AP3"/>
      <c r="AQ3"/>
      <c r="AR3"/>
    </row>
    <row r="4" spans="1:44" s="107" customFormat="1" ht="29.25" thickBot="1" x14ac:dyDescent="0.45">
      <c r="A4" s="195" t="s">
        <v>130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1"/>
      <c r="O4" s="192" t="s">
        <v>170</v>
      </c>
      <c r="P4" s="193"/>
      <c r="Q4" s="193"/>
      <c r="R4" s="193"/>
      <c r="S4" s="193"/>
      <c r="T4" s="193"/>
      <c r="U4" s="194"/>
      <c r="V4" s="223" t="s">
        <v>128</v>
      </c>
      <c r="W4" s="223"/>
      <c r="X4" s="223"/>
      <c r="Y4" s="189"/>
      <c r="Z4" s="190"/>
      <c r="AA4" s="191"/>
      <c r="AB4" s="188" t="s">
        <v>169</v>
      </c>
      <c r="AC4" s="188"/>
      <c r="AD4" s="108"/>
    </row>
    <row r="5" spans="1:44" s="8" customFormat="1" ht="33" customHeight="1" x14ac:dyDescent="0.35">
      <c r="A5" s="218" t="s">
        <v>192</v>
      </c>
      <c r="B5" s="220" t="s">
        <v>171</v>
      </c>
      <c r="C5" s="220" t="s">
        <v>193</v>
      </c>
      <c r="D5" s="217" t="s">
        <v>208</v>
      </c>
      <c r="E5" s="217"/>
      <c r="F5" s="217"/>
      <c r="G5" s="217"/>
      <c r="H5" s="217" t="s">
        <v>209</v>
      </c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24" t="s">
        <v>210</v>
      </c>
      <c r="Y5" s="224" t="s">
        <v>195</v>
      </c>
      <c r="Z5" s="224" t="s">
        <v>211</v>
      </c>
      <c r="AA5" s="224" t="s">
        <v>212</v>
      </c>
      <c r="AB5" s="224" t="s">
        <v>213</v>
      </c>
      <c r="AC5" s="224" t="s">
        <v>214</v>
      </c>
      <c r="AD5" s="225" t="s">
        <v>215</v>
      </c>
      <c r="AL5" s="103"/>
      <c r="AM5" s="104"/>
      <c r="AN5" s="105"/>
      <c r="AO5" s="105"/>
      <c r="AP5" s="30"/>
      <c r="AQ5" s="30" t="s">
        <v>43</v>
      </c>
      <c r="AR5" s="106">
        <v>2022</v>
      </c>
    </row>
    <row r="6" spans="1:44" s="8" customFormat="1" ht="45.75" customHeight="1" x14ac:dyDescent="0.35">
      <c r="A6" s="218"/>
      <c r="B6" s="220"/>
      <c r="C6" s="220"/>
      <c r="D6" s="222" t="s">
        <v>1</v>
      </c>
      <c r="E6" s="222" t="s">
        <v>2</v>
      </c>
      <c r="F6" s="222" t="s">
        <v>3</v>
      </c>
      <c r="G6" s="222" t="s">
        <v>4</v>
      </c>
      <c r="H6" s="196" t="s">
        <v>105</v>
      </c>
      <c r="I6" s="197"/>
      <c r="J6" s="196" t="s">
        <v>217</v>
      </c>
      <c r="K6" s="197"/>
      <c r="L6" s="196" t="s">
        <v>106</v>
      </c>
      <c r="M6" s="197"/>
      <c r="N6" s="196" t="s">
        <v>107</v>
      </c>
      <c r="O6" s="197"/>
      <c r="P6" s="196" t="s">
        <v>108</v>
      </c>
      <c r="Q6" s="197"/>
      <c r="R6" s="196" t="s">
        <v>109</v>
      </c>
      <c r="S6" s="197"/>
      <c r="T6" s="196" t="s">
        <v>110</v>
      </c>
      <c r="U6" s="197"/>
      <c r="V6" s="196" t="s">
        <v>111</v>
      </c>
      <c r="W6" s="197"/>
      <c r="X6" s="224"/>
      <c r="Y6" s="224"/>
      <c r="Z6" s="224"/>
      <c r="AA6" s="224"/>
      <c r="AB6" s="224"/>
      <c r="AC6" s="224"/>
      <c r="AD6" s="225"/>
      <c r="AL6" s="31"/>
      <c r="AM6" s="32"/>
      <c r="AN6" s="32"/>
      <c r="AO6" s="32"/>
      <c r="AP6" s="32"/>
      <c r="AQ6" s="29" t="s">
        <v>44</v>
      </c>
      <c r="AR6" s="33"/>
    </row>
    <row r="7" spans="1:44" s="4" customFormat="1" ht="24" customHeight="1" x14ac:dyDescent="0.35">
      <c r="A7" s="219"/>
      <c r="B7" s="221"/>
      <c r="C7" s="221"/>
      <c r="D7" s="217"/>
      <c r="E7" s="217"/>
      <c r="F7" s="217"/>
      <c r="G7" s="217"/>
      <c r="H7" s="49" t="s">
        <v>76</v>
      </c>
      <c r="I7" s="49" t="s">
        <v>77</v>
      </c>
      <c r="J7" s="49" t="s">
        <v>76</v>
      </c>
      <c r="K7" s="49" t="s">
        <v>77</v>
      </c>
      <c r="L7" s="49" t="s">
        <v>76</v>
      </c>
      <c r="M7" s="49" t="s">
        <v>77</v>
      </c>
      <c r="N7" s="49" t="s">
        <v>76</v>
      </c>
      <c r="O7" s="49" t="s">
        <v>77</v>
      </c>
      <c r="P7" s="49" t="s">
        <v>76</v>
      </c>
      <c r="Q7" s="49" t="s">
        <v>77</v>
      </c>
      <c r="R7" s="49" t="s">
        <v>76</v>
      </c>
      <c r="S7" s="49" t="s">
        <v>77</v>
      </c>
      <c r="T7" s="49" t="s">
        <v>76</v>
      </c>
      <c r="U7" s="49" t="s">
        <v>77</v>
      </c>
      <c r="V7" s="49" t="s">
        <v>76</v>
      </c>
      <c r="W7" s="49" t="s">
        <v>77</v>
      </c>
      <c r="X7" s="217"/>
      <c r="Y7" s="217"/>
      <c r="Z7" s="217"/>
      <c r="AA7" s="217"/>
      <c r="AB7" s="217"/>
      <c r="AC7" s="217"/>
      <c r="AD7" s="226"/>
      <c r="AL7" s="34"/>
      <c r="AM7" s="28"/>
      <c r="AN7" s="28"/>
      <c r="AO7" s="28"/>
      <c r="AP7" s="28"/>
      <c r="AQ7" s="30" t="s">
        <v>45</v>
      </c>
      <c r="AR7" s="35"/>
    </row>
    <row r="8" spans="1:44" s="4" customFormat="1" ht="24" customHeight="1" x14ac:dyDescent="0.35">
      <c r="A8" s="109"/>
      <c r="B8" s="20"/>
      <c r="C8" s="20"/>
      <c r="D8" s="21"/>
      <c r="E8" s="21"/>
      <c r="F8" s="21"/>
      <c r="G8" s="21"/>
      <c r="H8" s="21"/>
      <c r="I8" s="25"/>
      <c r="J8" s="21"/>
      <c r="K8" s="25"/>
      <c r="L8" s="21"/>
      <c r="M8" s="25"/>
      <c r="N8" s="21"/>
      <c r="O8" s="25"/>
      <c r="P8" s="21"/>
      <c r="Q8" s="25"/>
      <c r="R8" s="21"/>
      <c r="S8" s="25"/>
      <c r="T8" s="21"/>
      <c r="U8" s="25"/>
      <c r="V8" s="21"/>
      <c r="W8" s="25"/>
      <c r="X8" s="25">
        <f t="shared" ref="X8:X37" si="0">+I8+M8+O8+Q8+S8+W8</f>
        <v>0</v>
      </c>
      <c r="Y8" s="21"/>
      <c r="Z8" s="21"/>
      <c r="AA8" s="21"/>
      <c r="AB8" s="21"/>
      <c r="AC8" s="21"/>
      <c r="AD8" s="110"/>
      <c r="AL8" s="34"/>
      <c r="AM8" s="28"/>
      <c r="AN8" s="28"/>
      <c r="AO8" s="28"/>
      <c r="AP8" s="28"/>
      <c r="AQ8" s="27" t="s">
        <v>46</v>
      </c>
      <c r="AR8" s="35"/>
    </row>
    <row r="9" spans="1:44" s="4" customFormat="1" ht="24" customHeight="1" x14ac:dyDescent="0.35">
      <c r="A9" s="109"/>
      <c r="B9" s="20"/>
      <c r="C9" s="20"/>
      <c r="D9" s="21"/>
      <c r="E9" s="21"/>
      <c r="F9" s="21"/>
      <c r="G9" s="21"/>
      <c r="H9" s="21"/>
      <c r="I9" s="25"/>
      <c r="J9" s="21"/>
      <c r="K9" s="25"/>
      <c r="L9" s="21"/>
      <c r="M9" s="25"/>
      <c r="N9" s="21"/>
      <c r="O9" s="25"/>
      <c r="P9" s="21"/>
      <c r="Q9" s="25"/>
      <c r="R9" s="21"/>
      <c r="S9" s="25"/>
      <c r="T9" s="21"/>
      <c r="U9" s="25"/>
      <c r="V9" s="21"/>
      <c r="W9" s="25"/>
      <c r="X9" s="25">
        <f t="shared" si="0"/>
        <v>0</v>
      </c>
      <c r="Y9" s="21"/>
      <c r="Z9" s="21"/>
      <c r="AA9" s="21"/>
      <c r="AB9" s="21"/>
      <c r="AC9" s="21"/>
      <c r="AD9" s="110"/>
      <c r="AL9" s="34"/>
      <c r="AM9" s="28"/>
      <c r="AN9" s="28"/>
      <c r="AO9" s="28"/>
      <c r="AP9" s="28"/>
      <c r="AQ9" s="29" t="s">
        <v>47</v>
      </c>
      <c r="AR9" s="35"/>
    </row>
    <row r="10" spans="1:44" s="4" customFormat="1" ht="24" customHeight="1" x14ac:dyDescent="0.35">
      <c r="A10" s="109"/>
      <c r="B10" s="20"/>
      <c r="C10" s="20"/>
      <c r="D10" s="21"/>
      <c r="E10" s="21"/>
      <c r="F10" s="21"/>
      <c r="G10" s="21"/>
      <c r="H10" s="21"/>
      <c r="I10" s="25"/>
      <c r="J10" s="21"/>
      <c r="K10" s="25"/>
      <c r="L10" s="21"/>
      <c r="M10" s="25"/>
      <c r="N10" s="21"/>
      <c r="O10" s="25"/>
      <c r="P10" s="21"/>
      <c r="Q10" s="25"/>
      <c r="R10" s="21"/>
      <c r="S10" s="25"/>
      <c r="T10" s="21"/>
      <c r="U10" s="25"/>
      <c r="V10" s="21"/>
      <c r="W10" s="25"/>
      <c r="X10" s="25">
        <f t="shared" si="0"/>
        <v>0</v>
      </c>
      <c r="Y10" s="21"/>
      <c r="Z10" s="21"/>
      <c r="AA10" s="21"/>
      <c r="AB10" s="21"/>
      <c r="AC10" s="21"/>
      <c r="AD10" s="110"/>
      <c r="AL10" s="34"/>
      <c r="AM10" s="28"/>
      <c r="AN10" s="28"/>
      <c r="AO10" s="28"/>
      <c r="AP10" s="28"/>
      <c r="AQ10" s="30" t="s">
        <v>48</v>
      </c>
      <c r="AR10" s="35"/>
    </row>
    <row r="11" spans="1:44" s="4" customFormat="1" ht="24" customHeight="1" x14ac:dyDescent="0.35">
      <c r="A11" s="109"/>
      <c r="B11" s="20"/>
      <c r="C11" s="20"/>
      <c r="D11" s="21"/>
      <c r="E11" s="21"/>
      <c r="F11" s="21"/>
      <c r="G11" s="21"/>
      <c r="H11" s="21"/>
      <c r="I11" s="25"/>
      <c r="J11" s="21"/>
      <c r="K11" s="25"/>
      <c r="L11" s="21"/>
      <c r="M11" s="25"/>
      <c r="N11" s="21"/>
      <c r="O11" s="25"/>
      <c r="P11" s="21"/>
      <c r="Q11" s="25"/>
      <c r="R11" s="21"/>
      <c r="S11" s="25"/>
      <c r="T11" s="21"/>
      <c r="U11" s="25"/>
      <c r="V11" s="21"/>
      <c r="W11" s="25"/>
      <c r="X11" s="25">
        <f t="shared" si="0"/>
        <v>0</v>
      </c>
      <c r="Y11" s="21"/>
      <c r="Z11" s="21"/>
      <c r="AA11" s="21"/>
      <c r="AB11" s="21"/>
      <c r="AC11" s="21"/>
      <c r="AD11" s="110"/>
      <c r="AL11" s="34"/>
      <c r="AM11" s="28"/>
      <c r="AN11" s="28"/>
      <c r="AO11" s="28"/>
      <c r="AP11" s="28"/>
      <c r="AQ11" s="27" t="s">
        <v>49</v>
      </c>
      <c r="AR11" s="35"/>
    </row>
    <row r="12" spans="1:44" s="4" customFormat="1" ht="24" customHeight="1" thickBot="1" x14ac:dyDescent="0.4">
      <c r="A12" s="109"/>
      <c r="B12" s="20"/>
      <c r="C12" s="20"/>
      <c r="D12" s="21"/>
      <c r="E12" s="21"/>
      <c r="F12" s="21"/>
      <c r="G12" s="21"/>
      <c r="H12" s="21"/>
      <c r="I12" s="25"/>
      <c r="J12" s="21"/>
      <c r="K12" s="25"/>
      <c r="L12" s="21"/>
      <c r="M12" s="25"/>
      <c r="N12" s="21"/>
      <c r="O12" s="25"/>
      <c r="P12" s="21"/>
      <c r="Q12" s="25"/>
      <c r="R12" s="21"/>
      <c r="S12" s="25"/>
      <c r="T12" s="21"/>
      <c r="U12" s="25"/>
      <c r="V12" s="21"/>
      <c r="W12" s="25"/>
      <c r="X12" s="25">
        <f t="shared" si="0"/>
        <v>0</v>
      </c>
      <c r="Y12" s="21"/>
      <c r="Z12" s="21"/>
      <c r="AA12" s="21"/>
      <c r="AB12" s="21"/>
      <c r="AC12" s="21"/>
      <c r="AD12" s="110"/>
      <c r="AL12" s="36"/>
      <c r="AM12" s="37"/>
      <c r="AN12" s="37"/>
      <c r="AO12" s="37"/>
      <c r="AP12" s="37"/>
      <c r="AQ12" s="38" t="s">
        <v>50</v>
      </c>
      <c r="AR12" s="39"/>
    </row>
    <row r="13" spans="1:44" s="4" customFormat="1" ht="24" customHeight="1" x14ac:dyDescent="0.25">
      <c r="A13" s="109"/>
      <c r="B13" s="20"/>
      <c r="C13" s="20"/>
      <c r="D13" s="21"/>
      <c r="E13" s="21"/>
      <c r="F13" s="21"/>
      <c r="G13" s="21"/>
      <c r="H13" s="21"/>
      <c r="I13" s="25"/>
      <c r="J13" s="21"/>
      <c r="K13" s="25"/>
      <c r="L13" s="21"/>
      <c r="M13" s="25"/>
      <c r="N13" s="21"/>
      <c r="O13" s="25"/>
      <c r="P13" s="21"/>
      <c r="Q13" s="25"/>
      <c r="R13" s="21"/>
      <c r="S13" s="25"/>
      <c r="T13" s="21"/>
      <c r="U13" s="25"/>
      <c r="V13" s="21"/>
      <c r="W13" s="25"/>
      <c r="X13" s="25">
        <f t="shared" si="0"/>
        <v>0</v>
      </c>
      <c r="Y13" s="21"/>
      <c r="Z13" s="21"/>
      <c r="AA13" s="21"/>
      <c r="AB13" s="21"/>
      <c r="AC13" s="21"/>
      <c r="AD13" s="110"/>
      <c r="AL13" s="40"/>
      <c r="AM13" s="40"/>
      <c r="AN13" s="40"/>
      <c r="AO13" s="40"/>
      <c r="AP13" s="40"/>
      <c r="AQ13" s="40"/>
      <c r="AR13" s="40"/>
    </row>
    <row r="14" spans="1:44" s="4" customFormat="1" ht="24" customHeight="1" x14ac:dyDescent="0.25">
      <c r="A14" s="109"/>
      <c r="B14" s="20"/>
      <c r="C14" s="20"/>
      <c r="D14" s="21"/>
      <c r="E14" s="21"/>
      <c r="F14" s="21"/>
      <c r="G14" s="21"/>
      <c r="H14" s="21"/>
      <c r="I14" s="25"/>
      <c r="J14" s="21"/>
      <c r="K14" s="25"/>
      <c r="L14" s="21"/>
      <c r="M14" s="25"/>
      <c r="N14" s="21"/>
      <c r="O14" s="25"/>
      <c r="P14" s="21"/>
      <c r="Q14" s="25"/>
      <c r="R14" s="21"/>
      <c r="S14" s="25"/>
      <c r="T14" s="21"/>
      <c r="U14" s="25"/>
      <c r="V14" s="21"/>
      <c r="W14" s="25"/>
      <c r="X14" s="25">
        <f t="shared" si="0"/>
        <v>0</v>
      </c>
      <c r="Y14" s="21"/>
      <c r="Z14" s="21"/>
      <c r="AA14" s="21"/>
      <c r="AB14" s="21"/>
      <c r="AC14" s="21"/>
      <c r="AD14" s="110"/>
      <c r="AL14" s="40"/>
      <c r="AM14" s="40"/>
      <c r="AN14" s="40"/>
      <c r="AO14" s="40"/>
      <c r="AP14" s="40"/>
      <c r="AQ14" s="40"/>
      <c r="AR14" s="40"/>
    </row>
    <row r="15" spans="1:44" s="4" customFormat="1" ht="24" customHeight="1" x14ac:dyDescent="0.25">
      <c r="A15" s="109"/>
      <c r="B15" s="20"/>
      <c r="C15" s="20"/>
      <c r="D15" s="21"/>
      <c r="E15" s="21"/>
      <c r="F15" s="21"/>
      <c r="G15" s="21"/>
      <c r="H15" s="21"/>
      <c r="I15" s="25"/>
      <c r="J15" s="21"/>
      <c r="K15" s="25"/>
      <c r="L15" s="21"/>
      <c r="M15" s="25"/>
      <c r="N15" s="21"/>
      <c r="O15" s="25"/>
      <c r="P15" s="21"/>
      <c r="Q15" s="25"/>
      <c r="R15" s="21"/>
      <c r="S15" s="25"/>
      <c r="T15" s="21"/>
      <c r="U15" s="25"/>
      <c r="V15" s="21"/>
      <c r="W15" s="25"/>
      <c r="X15" s="25">
        <f t="shared" si="0"/>
        <v>0</v>
      </c>
      <c r="Y15" s="21"/>
      <c r="Z15" s="21"/>
      <c r="AA15" s="21"/>
      <c r="AB15" s="21"/>
      <c r="AC15" s="21"/>
      <c r="AD15" s="110"/>
      <c r="AL15" s="40"/>
      <c r="AM15" s="40"/>
      <c r="AN15" s="40"/>
      <c r="AO15" s="40"/>
      <c r="AP15" s="40"/>
      <c r="AQ15" s="40"/>
      <c r="AR15" s="40"/>
    </row>
    <row r="16" spans="1:44" s="4" customFormat="1" ht="24" customHeight="1" x14ac:dyDescent="0.25">
      <c r="A16" s="109"/>
      <c r="B16" s="20"/>
      <c r="C16" s="20"/>
      <c r="D16" s="21"/>
      <c r="E16" s="21"/>
      <c r="F16" s="21"/>
      <c r="G16" s="21"/>
      <c r="H16" s="21"/>
      <c r="I16" s="25"/>
      <c r="J16" s="21"/>
      <c r="K16" s="25"/>
      <c r="L16" s="21"/>
      <c r="M16" s="25"/>
      <c r="N16" s="21"/>
      <c r="O16" s="25"/>
      <c r="P16" s="21"/>
      <c r="Q16" s="25"/>
      <c r="R16" s="21"/>
      <c r="S16" s="25"/>
      <c r="T16" s="21"/>
      <c r="U16" s="25"/>
      <c r="V16" s="21"/>
      <c r="W16" s="25"/>
      <c r="X16" s="25">
        <f t="shared" si="0"/>
        <v>0</v>
      </c>
      <c r="Y16" s="21"/>
      <c r="Z16" s="21"/>
      <c r="AA16" s="21"/>
      <c r="AB16" s="21"/>
      <c r="AC16" s="21"/>
      <c r="AD16" s="110"/>
      <c r="AL16" s="40"/>
      <c r="AM16" s="40"/>
      <c r="AN16" s="40"/>
      <c r="AO16" s="40"/>
      <c r="AP16" s="40"/>
      <c r="AQ16" s="40"/>
      <c r="AR16" s="40"/>
    </row>
    <row r="17" spans="1:44" s="4" customFormat="1" ht="24" customHeight="1" x14ac:dyDescent="0.25">
      <c r="A17" s="109"/>
      <c r="B17" s="20"/>
      <c r="C17" s="20"/>
      <c r="D17" s="21"/>
      <c r="E17" s="21"/>
      <c r="F17" s="21"/>
      <c r="G17" s="21"/>
      <c r="H17" s="21"/>
      <c r="I17" s="25"/>
      <c r="J17" s="21"/>
      <c r="K17" s="25"/>
      <c r="L17" s="21"/>
      <c r="M17" s="25"/>
      <c r="N17" s="21"/>
      <c r="O17" s="25"/>
      <c r="P17" s="21"/>
      <c r="Q17" s="25"/>
      <c r="R17" s="21"/>
      <c r="S17" s="25"/>
      <c r="T17" s="21"/>
      <c r="U17" s="25"/>
      <c r="V17" s="21"/>
      <c r="W17" s="25"/>
      <c r="X17" s="25">
        <f t="shared" si="0"/>
        <v>0</v>
      </c>
      <c r="Y17" s="21"/>
      <c r="Z17" s="21"/>
      <c r="AA17" s="21"/>
      <c r="AB17" s="21"/>
      <c r="AC17" s="21"/>
      <c r="AD17" s="110"/>
      <c r="AL17" s="40"/>
      <c r="AM17" s="40"/>
      <c r="AN17" s="40"/>
      <c r="AO17" s="40"/>
      <c r="AP17" s="40"/>
      <c r="AQ17" s="40"/>
      <c r="AR17" s="40"/>
    </row>
    <row r="18" spans="1:44" s="4" customFormat="1" ht="24" customHeight="1" x14ac:dyDescent="0.25">
      <c r="A18" s="109"/>
      <c r="B18" s="20"/>
      <c r="C18" s="20"/>
      <c r="D18" s="21"/>
      <c r="E18" s="21"/>
      <c r="F18" s="21"/>
      <c r="G18" s="21"/>
      <c r="H18" s="21"/>
      <c r="I18" s="25"/>
      <c r="J18" s="21"/>
      <c r="K18" s="25"/>
      <c r="L18" s="21"/>
      <c r="M18" s="25"/>
      <c r="N18" s="21"/>
      <c r="O18" s="25"/>
      <c r="P18" s="21"/>
      <c r="Q18" s="25"/>
      <c r="R18" s="21"/>
      <c r="S18" s="25"/>
      <c r="T18" s="21"/>
      <c r="U18" s="25"/>
      <c r="V18" s="21"/>
      <c r="W18" s="25"/>
      <c r="X18" s="25">
        <f t="shared" si="0"/>
        <v>0</v>
      </c>
      <c r="Y18" s="21"/>
      <c r="Z18" s="21"/>
      <c r="AA18" s="21"/>
      <c r="AB18" s="21"/>
      <c r="AC18" s="21"/>
      <c r="AD18" s="110"/>
      <c r="AL18" s="40"/>
      <c r="AM18" s="40"/>
      <c r="AN18" s="40"/>
      <c r="AO18" s="40"/>
      <c r="AP18" s="40"/>
      <c r="AQ18" s="40"/>
      <c r="AR18" s="40"/>
    </row>
    <row r="19" spans="1:44" s="4" customFormat="1" ht="24" customHeight="1" x14ac:dyDescent="0.25">
      <c r="A19" s="109"/>
      <c r="B19" s="20"/>
      <c r="C19" s="20"/>
      <c r="D19" s="21"/>
      <c r="E19" s="21"/>
      <c r="F19" s="21"/>
      <c r="G19" s="21"/>
      <c r="H19" s="21"/>
      <c r="I19" s="25"/>
      <c r="J19" s="21"/>
      <c r="K19" s="25"/>
      <c r="L19" s="21"/>
      <c r="M19" s="25"/>
      <c r="N19" s="21"/>
      <c r="O19" s="25"/>
      <c r="P19" s="21"/>
      <c r="Q19" s="25"/>
      <c r="R19" s="21"/>
      <c r="S19" s="25"/>
      <c r="T19" s="21"/>
      <c r="U19" s="25"/>
      <c r="V19" s="21"/>
      <c r="W19" s="25"/>
      <c r="X19" s="25">
        <f t="shared" si="0"/>
        <v>0</v>
      </c>
      <c r="Y19" s="21"/>
      <c r="Z19" s="21"/>
      <c r="AA19" s="21"/>
      <c r="AB19" s="21"/>
      <c r="AC19" s="21"/>
      <c r="AD19" s="110"/>
      <c r="AL19" s="40"/>
      <c r="AM19" s="40"/>
      <c r="AN19" s="40"/>
      <c r="AO19" s="40"/>
      <c r="AP19" s="40"/>
      <c r="AQ19" s="40"/>
      <c r="AR19" s="40"/>
    </row>
    <row r="20" spans="1:44" s="4" customFormat="1" ht="24" customHeight="1" x14ac:dyDescent="0.25">
      <c r="A20" s="109"/>
      <c r="B20" s="20"/>
      <c r="C20" s="20"/>
      <c r="D20" s="21"/>
      <c r="E20" s="21"/>
      <c r="F20" s="21"/>
      <c r="G20" s="21"/>
      <c r="H20" s="21"/>
      <c r="I20" s="25"/>
      <c r="J20" s="21"/>
      <c r="K20" s="25"/>
      <c r="L20" s="21"/>
      <c r="M20" s="25"/>
      <c r="N20" s="21"/>
      <c r="O20" s="25"/>
      <c r="P20" s="21"/>
      <c r="Q20" s="25"/>
      <c r="R20" s="21"/>
      <c r="S20" s="25"/>
      <c r="T20" s="21"/>
      <c r="U20" s="25"/>
      <c r="V20" s="21"/>
      <c r="W20" s="25"/>
      <c r="X20" s="25">
        <f t="shared" si="0"/>
        <v>0</v>
      </c>
      <c r="Y20" s="21"/>
      <c r="Z20" s="21"/>
      <c r="AA20" s="21"/>
      <c r="AB20" s="21"/>
      <c r="AC20" s="21"/>
      <c r="AD20" s="110"/>
      <c r="AL20" s="40"/>
      <c r="AM20" s="40"/>
      <c r="AN20" s="40"/>
      <c r="AO20" s="40"/>
      <c r="AP20" s="40"/>
      <c r="AQ20" s="40"/>
      <c r="AR20" s="40"/>
    </row>
    <row r="21" spans="1:44" s="4" customFormat="1" ht="24" customHeight="1" x14ac:dyDescent="0.25">
      <c r="A21" s="109"/>
      <c r="B21" s="20"/>
      <c r="C21" s="20"/>
      <c r="D21" s="21"/>
      <c r="E21" s="21"/>
      <c r="F21" s="21"/>
      <c r="G21" s="21"/>
      <c r="H21" s="21"/>
      <c r="I21" s="25"/>
      <c r="J21" s="21"/>
      <c r="K21" s="25"/>
      <c r="L21" s="21"/>
      <c r="M21" s="25"/>
      <c r="N21" s="21"/>
      <c r="O21" s="25"/>
      <c r="P21" s="21"/>
      <c r="Q21" s="25"/>
      <c r="R21" s="21"/>
      <c r="S21" s="25"/>
      <c r="T21" s="21"/>
      <c r="U21" s="25"/>
      <c r="V21" s="21"/>
      <c r="W21" s="25"/>
      <c r="X21" s="25">
        <f t="shared" si="0"/>
        <v>0</v>
      </c>
      <c r="Y21" s="21"/>
      <c r="Z21" s="21"/>
      <c r="AA21" s="21"/>
      <c r="AB21" s="21"/>
      <c r="AC21" s="21"/>
      <c r="AD21" s="110"/>
      <c r="AL21" s="40"/>
      <c r="AM21" s="40"/>
      <c r="AN21" s="40"/>
      <c r="AO21" s="40"/>
      <c r="AP21" s="40"/>
      <c r="AQ21" s="40"/>
      <c r="AR21" s="40"/>
    </row>
    <row r="22" spans="1:44" ht="24" customHeight="1" x14ac:dyDescent="0.35">
      <c r="A22" s="111"/>
      <c r="B22" s="22"/>
      <c r="C22" s="22"/>
      <c r="D22" s="22"/>
      <c r="E22" s="22"/>
      <c r="F22" s="22"/>
      <c r="G22" s="22"/>
      <c r="H22" s="22"/>
      <c r="I22" s="26"/>
      <c r="J22" s="22"/>
      <c r="K22" s="26"/>
      <c r="L22" s="22"/>
      <c r="M22" s="26"/>
      <c r="N22" s="22"/>
      <c r="O22" s="26"/>
      <c r="P22" s="22"/>
      <c r="Q22" s="26"/>
      <c r="R22" s="22"/>
      <c r="S22" s="26"/>
      <c r="T22" s="22"/>
      <c r="U22" s="26"/>
      <c r="V22" s="22"/>
      <c r="W22" s="26"/>
      <c r="X22" s="25">
        <f t="shared" si="0"/>
        <v>0</v>
      </c>
      <c r="Y22" s="22"/>
      <c r="Z22" s="22"/>
      <c r="AA22" s="22"/>
      <c r="AB22" s="22"/>
      <c r="AC22" s="22"/>
      <c r="AD22" s="112"/>
    </row>
    <row r="23" spans="1:44" ht="24" customHeight="1" x14ac:dyDescent="0.35">
      <c r="A23" s="111"/>
      <c r="B23" s="22"/>
      <c r="C23" s="22"/>
      <c r="D23" s="22"/>
      <c r="E23" s="22"/>
      <c r="F23" s="22"/>
      <c r="G23" s="22"/>
      <c r="H23" s="22"/>
      <c r="I23" s="26"/>
      <c r="J23" s="22"/>
      <c r="K23" s="26"/>
      <c r="L23" s="22"/>
      <c r="M23" s="26"/>
      <c r="N23" s="22"/>
      <c r="O23" s="26"/>
      <c r="P23" s="22"/>
      <c r="Q23" s="26"/>
      <c r="R23" s="22"/>
      <c r="S23" s="26"/>
      <c r="T23" s="22"/>
      <c r="U23" s="26"/>
      <c r="V23" s="22"/>
      <c r="W23" s="26"/>
      <c r="X23" s="25">
        <f t="shared" si="0"/>
        <v>0</v>
      </c>
      <c r="Y23" s="22"/>
      <c r="Z23" s="22"/>
      <c r="AA23" s="22"/>
      <c r="AB23" s="22"/>
      <c r="AC23" s="22"/>
      <c r="AD23" s="112"/>
    </row>
    <row r="24" spans="1:44" ht="24" customHeight="1" x14ac:dyDescent="0.35">
      <c r="A24" s="111"/>
      <c r="B24" s="22"/>
      <c r="C24" s="22"/>
      <c r="D24" s="22"/>
      <c r="E24" s="22"/>
      <c r="F24" s="22"/>
      <c r="G24" s="22"/>
      <c r="H24" s="22"/>
      <c r="I24" s="26"/>
      <c r="J24" s="22"/>
      <c r="K24" s="26"/>
      <c r="L24" s="22"/>
      <c r="M24" s="26"/>
      <c r="N24" s="22"/>
      <c r="O24" s="26"/>
      <c r="P24" s="22"/>
      <c r="Q24" s="26"/>
      <c r="R24" s="22"/>
      <c r="S24" s="26"/>
      <c r="T24" s="22"/>
      <c r="U24" s="26"/>
      <c r="V24" s="22"/>
      <c r="W24" s="26"/>
      <c r="X24" s="25">
        <f t="shared" si="0"/>
        <v>0</v>
      </c>
      <c r="Y24" s="22"/>
      <c r="Z24" s="22"/>
      <c r="AA24" s="22"/>
      <c r="AB24" s="22"/>
      <c r="AC24" s="22"/>
      <c r="AD24" s="112"/>
    </row>
    <row r="25" spans="1:44" ht="24" customHeight="1" x14ac:dyDescent="0.35">
      <c r="A25" s="111"/>
      <c r="B25" s="22"/>
      <c r="C25" s="22"/>
      <c r="D25" s="22"/>
      <c r="E25" s="22"/>
      <c r="F25" s="22"/>
      <c r="G25" s="22"/>
      <c r="H25" s="22"/>
      <c r="I25" s="26"/>
      <c r="J25" s="22"/>
      <c r="K25" s="26"/>
      <c r="L25" s="22"/>
      <c r="M25" s="26"/>
      <c r="N25" s="22"/>
      <c r="O25" s="26"/>
      <c r="P25" s="22"/>
      <c r="Q25" s="26"/>
      <c r="R25" s="22"/>
      <c r="S25" s="26"/>
      <c r="T25" s="22"/>
      <c r="U25" s="26"/>
      <c r="V25" s="22"/>
      <c r="W25" s="26"/>
      <c r="X25" s="25">
        <f t="shared" si="0"/>
        <v>0</v>
      </c>
      <c r="Y25" s="22"/>
      <c r="Z25" s="22"/>
      <c r="AA25" s="22"/>
      <c r="AB25" s="22"/>
      <c r="AC25" s="22"/>
      <c r="AD25" s="112"/>
    </row>
    <row r="26" spans="1:44" ht="24" customHeight="1" x14ac:dyDescent="0.35">
      <c r="A26" s="111"/>
      <c r="B26" s="22"/>
      <c r="C26" s="22"/>
      <c r="D26" s="22"/>
      <c r="E26" s="22"/>
      <c r="F26" s="22"/>
      <c r="G26" s="22"/>
      <c r="H26" s="22"/>
      <c r="I26" s="26"/>
      <c r="J26" s="22"/>
      <c r="K26" s="26"/>
      <c r="L26" s="22"/>
      <c r="M26" s="26"/>
      <c r="N26" s="22"/>
      <c r="O26" s="26"/>
      <c r="P26" s="22"/>
      <c r="Q26" s="26"/>
      <c r="R26" s="22"/>
      <c r="S26" s="26"/>
      <c r="T26" s="22"/>
      <c r="U26" s="26"/>
      <c r="V26" s="22"/>
      <c r="W26" s="26"/>
      <c r="X26" s="25">
        <f t="shared" si="0"/>
        <v>0</v>
      </c>
      <c r="Y26" s="22"/>
      <c r="Z26" s="22"/>
      <c r="AA26" s="22"/>
      <c r="AB26" s="22"/>
      <c r="AC26" s="22"/>
      <c r="AD26" s="112"/>
    </row>
    <row r="27" spans="1:44" ht="24" customHeight="1" x14ac:dyDescent="0.35">
      <c r="A27" s="111"/>
      <c r="B27" s="22"/>
      <c r="C27" s="22"/>
      <c r="D27" s="22"/>
      <c r="E27" s="22"/>
      <c r="F27" s="22"/>
      <c r="G27" s="22"/>
      <c r="H27" s="22"/>
      <c r="I27" s="26"/>
      <c r="J27" s="22"/>
      <c r="K27" s="26"/>
      <c r="L27" s="22"/>
      <c r="M27" s="26"/>
      <c r="N27" s="22"/>
      <c r="O27" s="26"/>
      <c r="P27" s="22"/>
      <c r="Q27" s="26"/>
      <c r="R27" s="22"/>
      <c r="S27" s="26"/>
      <c r="T27" s="22"/>
      <c r="U27" s="26"/>
      <c r="V27" s="22"/>
      <c r="W27" s="26"/>
      <c r="X27" s="25">
        <f t="shared" si="0"/>
        <v>0</v>
      </c>
      <c r="Y27" s="22"/>
      <c r="Z27" s="22"/>
      <c r="AA27" s="22"/>
      <c r="AB27" s="22"/>
      <c r="AC27" s="22"/>
      <c r="AD27" s="112"/>
    </row>
    <row r="28" spans="1:44" ht="24" customHeight="1" x14ac:dyDescent="0.35">
      <c r="A28" s="111"/>
      <c r="B28" s="22"/>
      <c r="C28" s="22"/>
      <c r="D28" s="22"/>
      <c r="E28" s="22"/>
      <c r="F28" s="22"/>
      <c r="G28" s="22"/>
      <c r="H28" s="22"/>
      <c r="I28" s="26"/>
      <c r="J28" s="22"/>
      <c r="K28" s="26"/>
      <c r="L28" s="22"/>
      <c r="M28" s="26"/>
      <c r="N28" s="22"/>
      <c r="O28" s="26"/>
      <c r="P28" s="22"/>
      <c r="Q28" s="26"/>
      <c r="R28" s="22"/>
      <c r="S28" s="26"/>
      <c r="T28" s="22"/>
      <c r="U28" s="26"/>
      <c r="V28" s="22"/>
      <c r="W28" s="26"/>
      <c r="X28" s="25">
        <f t="shared" si="0"/>
        <v>0</v>
      </c>
      <c r="Y28" s="22"/>
      <c r="Z28" s="22"/>
      <c r="AA28" s="22"/>
      <c r="AB28" s="22"/>
      <c r="AC28" s="22"/>
      <c r="AD28" s="112"/>
    </row>
    <row r="29" spans="1:44" ht="24" customHeight="1" x14ac:dyDescent="0.35">
      <c r="A29" s="111"/>
      <c r="B29" s="22"/>
      <c r="C29" s="22"/>
      <c r="D29" s="22"/>
      <c r="E29" s="22"/>
      <c r="F29" s="22"/>
      <c r="G29" s="22"/>
      <c r="H29" s="22"/>
      <c r="I29" s="26"/>
      <c r="J29" s="22"/>
      <c r="K29" s="26"/>
      <c r="L29" s="22"/>
      <c r="M29" s="26"/>
      <c r="N29" s="22"/>
      <c r="O29" s="26"/>
      <c r="P29" s="22"/>
      <c r="Q29" s="26"/>
      <c r="R29" s="22"/>
      <c r="S29" s="26"/>
      <c r="T29" s="22"/>
      <c r="U29" s="26"/>
      <c r="V29" s="22"/>
      <c r="W29" s="26"/>
      <c r="X29" s="25">
        <f t="shared" si="0"/>
        <v>0</v>
      </c>
      <c r="Y29" s="22"/>
      <c r="Z29" s="22"/>
      <c r="AA29" s="22"/>
      <c r="AB29" s="22"/>
      <c r="AC29" s="22"/>
      <c r="AD29" s="112"/>
    </row>
    <row r="30" spans="1:44" ht="24" customHeight="1" x14ac:dyDescent="0.35">
      <c r="A30" s="111"/>
      <c r="B30" s="22"/>
      <c r="C30" s="22"/>
      <c r="D30" s="22"/>
      <c r="E30" s="22"/>
      <c r="F30" s="22"/>
      <c r="G30" s="22"/>
      <c r="H30" s="22"/>
      <c r="I30" s="26"/>
      <c r="J30" s="22"/>
      <c r="K30" s="26"/>
      <c r="L30" s="22"/>
      <c r="M30" s="26"/>
      <c r="N30" s="22"/>
      <c r="O30" s="26"/>
      <c r="P30" s="22"/>
      <c r="Q30" s="26"/>
      <c r="R30" s="22"/>
      <c r="S30" s="26"/>
      <c r="T30" s="22"/>
      <c r="U30" s="26"/>
      <c r="V30" s="22"/>
      <c r="W30" s="26"/>
      <c r="X30" s="25">
        <f t="shared" si="0"/>
        <v>0</v>
      </c>
      <c r="Y30" s="22"/>
      <c r="Z30" s="22"/>
      <c r="AA30" s="22"/>
      <c r="AB30" s="22"/>
      <c r="AC30" s="22"/>
      <c r="AD30" s="112"/>
    </row>
    <row r="31" spans="1:44" ht="24" customHeight="1" x14ac:dyDescent="0.35">
      <c r="A31" s="111"/>
      <c r="B31" s="22"/>
      <c r="C31" s="22"/>
      <c r="D31" s="22"/>
      <c r="E31" s="22"/>
      <c r="F31" s="22"/>
      <c r="G31" s="22"/>
      <c r="H31" s="22"/>
      <c r="I31" s="26"/>
      <c r="J31" s="22"/>
      <c r="K31" s="26"/>
      <c r="L31" s="22"/>
      <c r="M31" s="26"/>
      <c r="N31" s="22"/>
      <c r="O31" s="26"/>
      <c r="P31" s="22"/>
      <c r="Q31" s="26"/>
      <c r="R31" s="22"/>
      <c r="S31" s="26"/>
      <c r="T31" s="22"/>
      <c r="U31" s="26"/>
      <c r="V31" s="22"/>
      <c r="W31" s="26"/>
      <c r="X31" s="25">
        <f t="shared" si="0"/>
        <v>0</v>
      </c>
      <c r="Y31" s="22"/>
      <c r="Z31" s="22"/>
      <c r="AA31" s="22"/>
      <c r="AB31" s="22"/>
      <c r="AC31" s="22"/>
      <c r="AD31" s="112"/>
    </row>
    <row r="32" spans="1:44" ht="24" customHeight="1" x14ac:dyDescent="0.35">
      <c r="A32" s="111"/>
      <c r="B32" s="22"/>
      <c r="C32" s="22"/>
      <c r="D32" s="22"/>
      <c r="E32" s="22"/>
      <c r="F32" s="22"/>
      <c r="G32" s="22"/>
      <c r="H32" s="22"/>
      <c r="I32" s="26"/>
      <c r="J32" s="22"/>
      <c r="K32" s="26"/>
      <c r="L32" s="22"/>
      <c r="M32" s="26"/>
      <c r="N32" s="22"/>
      <c r="O32" s="26"/>
      <c r="P32" s="22"/>
      <c r="Q32" s="26"/>
      <c r="R32" s="22"/>
      <c r="S32" s="26"/>
      <c r="T32" s="22"/>
      <c r="U32" s="26"/>
      <c r="V32" s="22"/>
      <c r="W32" s="26"/>
      <c r="X32" s="25">
        <f t="shared" si="0"/>
        <v>0</v>
      </c>
      <c r="Y32" s="22"/>
      <c r="Z32" s="22"/>
      <c r="AA32" s="22"/>
      <c r="AB32" s="22"/>
      <c r="AC32" s="22"/>
      <c r="AD32" s="112"/>
    </row>
    <row r="33" spans="1:30" ht="24" customHeight="1" x14ac:dyDescent="0.35">
      <c r="A33" s="111"/>
      <c r="B33" s="22"/>
      <c r="C33" s="22"/>
      <c r="D33" s="22"/>
      <c r="E33" s="22"/>
      <c r="F33" s="22"/>
      <c r="G33" s="22"/>
      <c r="H33" s="22"/>
      <c r="I33" s="26"/>
      <c r="J33" s="22"/>
      <c r="K33" s="26"/>
      <c r="L33" s="22"/>
      <c r="M33" s="26"/>
      <c r="N33" s="22"/>
      <c r="O33" s="26"/>
      <c r="P33" s="22"/>
      <c r="Q33" s="26"/>
      <c r="R33" s="22"/>
      <c r="S33" s="26"/>
      <c r="T33" s="22"/>
      <c r="U33" s="26"/>
      <c r="V33" s="22"/>
      <c r="W33" s="26"/>
      <c r="X33" s="25">
        <f t="shared" si="0"/>
        <v>0</v>
      </c>
      <c r="Y33" s="22"/>
      <c r="Z33" s="22"/>
      <c r="AA33" s="22"/>
      <c r="AB33" s="22"/>
      <c r="AC33" s="22"/>
      <c r="AD33" s="112"/>
    </row>
    <row r="34" spans="1:30" ht="24" customHeight="1" x14ac:dyDescent="0.35">
      <c r="A34" s="111"/>
      <c r="B34" s="22"/>
      <c r="C34" s="22"/>
      <c r="D34" s="22"/>
      <c r="E34" s="22"/>
      <c r="F34" s="22"/>
      <c r="G34" s="22"/>
      <c r="H34" s="22"/>
      <c r="I34" s="26"/>
      <c r="J34" s="22"/>
      <c r="K34" s="26"/>
      <c r="L34" s="22"/>
      <c r="M34" s="26"/>
      <c r="N34" s="22"/>
      <c r="O34" s="26"/>
      <c r="P34" s="22"/>
      <c r="Q34" s="26"/>
      <c r="R34" s="22"/>
      <c r="S34" s="26"/>
      <c r="T34" s="22"/>
      <c r="U34" s="26"/>
      <c r="V34" s="22"/>
      <c r="W34" s="26"/>
      <c r="X34" s="25">
        <f t="shared" si="0"/>
        <v>0</v>
      </c>
      <c r="Y34" s="22"/>
      <c r="Z34" s="22"/>
      <c r="AA34" s="22"/>
      <c r="AB34" s="22"/>
      <c r="AC34" s="22"/>
      <c r="AD34" s="112"/>
    </row>
    <row r="35" spans="1:30" ht="24" customHeight="1" x14ac:dyDescent="0.35">
      <c r="A35" s="111"/>
      <c r="B35" s="22"/>
      <c r="C35" s="22"/>
      <c r="D35" s="22"/>
      <c r="E35" s="22"/>
      <c r="F35" s="22"/>
      <c r="G35" s="22"/>
      <c r="H35" s="22"/>
      <c r="I35" s="26"/>
      <c r="J35" s="22"/>
      <c r="K35" s="26"/>
      <c r="L35" s="22"/>
      <c r="M35" s="26"/>
      <c r="N35" s="22"/>
      <c r="O35" s="26"/>
      <c r="P35" s="22"/>
      <c r="Q35" s="26"/>
      <c r="R35" s="22"/>
      <c r="S35" s="26"/>
      <c r="T35" s="22"/>
      <c r="U35" s="26"/>
      <c r="V35" s="22"/>
      <c r="W35" s="26"/>
      <c r="X35" s="25">
        <f t="shared" si="0"/>
        <v>0</v>
      </c>
      <c r="Y35" s="22"/>
      <c r="Z35" s="22"/>
      <c r="AA35" s="22"/>
      <c r="AB35" s="22"/>
      <c r="AC35" s="22"/>
      <c r="AD35" s="112"/>
    </row>
    <row r="36" spans="1:30" ht="24" customHeight="1" x14ac:dyDescent="0.35">
      <c r="A36" s="111"/>
      <c r="B36" s="22"/>
      <c r="C36" s="22"/>
      <c r="D36" s="22"/>
      <c r="E36" s="22"/>
      <c r="F36" s="22"/>
      <c r="G36" s="22"/>
      <c r="H36" s="22"/>
      <c r="I36" s="26"/>
      <c r="J36" s="22"/>
      <c r="K36" s="26"/>
      <c r="L36" s="22"/>
      <c r="M36" s="26"/>
      <c r="N36" s="22"/>
      <c r="O36" s="26"/>
      <c r="P36" s="22"/>
      <c r="Q36" s="26"/>
      <c r="R36" s="22"/>
      <c r="S36" s="26"/>
      <c r="T36" s="22"/>
      <c r="U36" s="26"/>
      <c r="V36" s="22"/>
      <c r="W36" s="26"/>
      <c r="X36" s="25">
        <f t="shared" si="0"/>
        <v>0</v>
      </c>
      <c r="Y36" s="22"/>
      <c r="Z36" s="22"/>
      <c r="AA36" s="22"/>
      <c r="AB36" s="22"/>
      <c r="AC36" s="22"/>
      <c r="AD36" s="112"/>
    </row>
    <row r="37" spans="1:30" ht="24" customHeight="1" x14ac:dyDescent="0.35">
      <c r="A37" s="111"/>
      <c r="B37" s="22"/>
      <c r="C37" s="22"/>
      <c r="D37" s="22"/>
      <c r="E37" s="22"/>
      <c r="F37" s="22"/>
      <c r="G37" s="22"/>
      <c r="H37" s="22"/>
      <c r="I37" s="26"/>
      <c r="J37" s="22"/>
      <c r="K37" s="26"/>
      <c r="L37" s="22"/>
      <c r="M37" s="26"/>
      <c r="N37" s="22"/>
      <c r="O37" s="26"/>
      <c r="P37" s="22"/>
      <c r="Q37" s="26"/>
      <c r="R37" s="22"/>
      <c r="S37" s="26"/>
      <c r="T37" s="22"/>
      <c r="U37" s="26"/>
      <c r="V37" s="22"/>
      <c r="W37" s="26"/>
      <c r="X37" s="25">
        <f t="shared" si="0"/>
        <v>0</v>
      </c>
      <c r="Y37" s="22"/>
      <c r="Z37" s="22"/>
      <c r="AA37" s="22"/>
      <c r="AB37" s="22"/>
      <c r="AC37" s="22"/>
      <c r="AD37" s="112"/>
    </row>
    <row r="38" spans="1:30" ht="24" customHeight="1" thickBot="1" x14ac:dyDescent="0.4">
      <c r="A38" s="113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5"/>
      <c r="Y38" s="114"/>
      <c r="Z38" s="114"/>
      <c r="AA38" s="114"/>
      <c r="AB38" s="114"/>
      <c r="AC38" s="114"/>
      <c r="AD38" s="116"/>
    </row>
    <row r="40" spans="1:30" s="86" customFormat="1" ht="18" x14ac:dyDescent="0.25">
      <c r="A40" s="166"/>
      <c r="B40" s="166"/>
      <c r="C40" s="166"/>
      <c r="D40" s="166"/>
      <c r="E40" s="166"/>
      <c r="F40" s="166"/>
      <c r="G40" s="166"/>
      <c r="H40" s="166"/>
      <c r="I40" s="166"/>
      <c r="J40" s="85"/>
      <c r="L40" s="85"/>
    </row>
    <row r="41" spans="1:30" s="86" customFormat="1" ht="18" x14ac:dyDescent="0.25">
      <c r="A41" s="166" t="s">
        <v>164</v>
      </c>
      <c r="B41" s="166"/>
      <c r="C41" s="166"/>
      <c r="D41" s="166"/>
      <c r="E41" s="166"/>
      <c r="F41" s="166"/>
      <c r="G41" s="166"/>
      <c r="H41" s="166"/>
      <c r="I41" s="166"/>
      <c r="J41" s="85"/>
      <c r="L41" s="85"/>
    </row>
    <row r="42" spans="1:30" s="86" customFormat="1" ht="21" x14ac:dyDescent="0.25">
      <c r="A42" s="87" t="s">
        <v>165</v>
      </c>
      <c r="B42" s="88"/>
      <c r="C42" s="88"/>
      <c r="D42" s="88"/>
      <c r="E42" s="88"/>
      <c r="F42" s="88"/>
      <c r="G42" s="88"/>
      <c r="H42" s="88"/>
      <c r="I42" s="88"/>
      <c r="J42" s="85"/>
      <c r="L42" s="85"/>
    </row>
    <row r="43" spans="1:30" s="86" customFormat="1" ht="21" x14ac:dyDescent="0.25">
      <c r="A43" s="87" t="s">
        <v>166</v>
      </c>
      <c r="B43" s="88"/>
      <c r="C43" s="88"/>
      <c r="D43" s="88"/>
      <c r="E43" s="88"/>
      <c r="F43" s="88"/>
      <c r="G43" s="88"/>
      <c r="H43" s="88"/>
      <c r="I43" s="88"/>
      <c r="J43" s="85"/>
      <c r="L43" s="85"/>
    </row>
    <row r="44" spans="1:30" s="86" customFormat="1" ht="38.25" customHeight="1" x14ac:dyDescent="0.25">
      <c r="A44" s="167" t="s">
        <v>167</v>
      </c>
      <c r="B44" s="167"/>
      <c r="C44" s="167"/>
      <c r="D44" s="167"/>
      <c r="E44" s="167"/>
      <c r="F44" s="88"/>
      <c r="G44" s="88"/>
      <c r="H44" s="88"/>
      <c r="I44" s="88"/>
      <c r="J44" s="85"/>
      <c r="L44" s="85"/>
    </row>
    <row r="45" spans="1:30" s="86" customFormat="1" ht="21" x14ac:dyDescent="0.25">
      <c r="A45" s="164" t="s">
        <v>175</v>
      </c>
      <c r="B45" s="164"/>
      <c r="C45" s="164"/>
      <c r="D45" s="164"/>
      <c r="E45" s="164"/>
      <c r="F45" s="164"/>
      <c r="G45" s="164"/>
      <c r="H45" s="164"/>
      <c r="I45" s="164"/>
      <c r="J45" s="89"/>
      <c r="L45" s="89"/>
    </row>
    <row r="46" spans="1:30" s="86" customFormat="1" ht="18" x14ac:dyDescent="0.25">
      <c r="A46" s="165" t="s">
        <v>176</v>
      </c>
      <c r="B46" s="165"/>
      <c r="C46" s="165"/>
      <c r="D46" s="165"/>
      <c r="E46" s="165"/>
      <c r="F46" s="165"/>
      <c r="G46" s="165"/>
      <c r="H46" s="165"/>
      <c r="I46" s="165"/>
      <c r="J46" s="90"/>
      <c r="L46" s="90"/>
    </row>
    <row r="47" spans="1:30" s="86" customFormat="1" ht="18" x14ac:dyDescent="0.25">
      <c r="A47" s="165" t="s">
        <v>177</v>
      </c>
      <c r="B47" s="165"/>
      <c r="C47" s="165"/>
      <c r="D47" s="165"/>
      <c r="E47" s="165"/>
      <c r="F47" s="165"/>
      <c r="G47" s="165"/>
      <c r="H47" s="165"/>
      <c r="I47" s="165"/>
      <c r="J47" s="90"/>
      <c r="L47" s="90"/>
    </row>
    <row r="48" spans="1:30" s="86" customFormat="1" ht="21" x14ac:dyDescent="0.25">
      <c r="A48" s="164" t="s">
        <v>178</v>
      </c>
      <c r="B48" s="164"/>
      <c r="C48" s="164"/>
      <c r="D48" s="164"/>
      <c r="E48" s="164"/>
      <c r="F48" s="164"/>
      <c r="G48" s="164"/>
      <c r="H48" s="164"/>
      <c r="I48" s="164"/>
      <c r="J48" s="89"/>
      <c r="L48" s="89"/>
    </row>
    <row r="49" spans="1:12" s="86" customFormat="1" ht="21" x14ac:dyDescent="0.25">
      <c r="A49" s="164" t="s">
        <v>179</v>
      </c>
      <c r="B49" s="164"/>
      <c r="C49" s="164"/>
      <c r="D49" s="164"/>
      <c r="E49" s="164"/>
      <c r="F49" s="164"/>
      <c r="G49" s="164"/>
      <c r="H49" s="164"/>
      <c r="I49" s="164"/>
      <c r="J49" s="89"/>
      <c r="L49" s="89"/>
    </row>
    <row r="50" spans="1:12" s="86" customFormat="1" ht="21" x14ac:dyDescent="0.25">
      <c r="A50" s="91" t="s">
        <v>201</v>
      </c>
      <c r="B50" s="91"/>
      <c r="C50" s="91"/>
      <c r="D50" s="91"/>
      <c r="E50" s="91"/>
      <c r="F50" s="91"/>
      <c r="G50" s="91"/>
      <c r="H50" s="91"/>
      <c r="I50" s="91"/>
      <c r="J50" s="89"/>
      <c r="L50" s="89"/>
    </row>
    <row r="51" spans="1:12" s="86" customFormat="1" ht="21" x14ac:dyDescent="0.25">
      <c r="A51" s="164" t="s">
        <v>202</v>
      </c>
      <c r="B51" s="164"/>
      <c r="C51" s="164"/>
      <c r="D51" s="164"/>
      <c r="E51" s="164"/>
      <c r="F51" s="164"/>
      <c r="G51" s="164"/>
      <c r="H51" s="164"/>
      <c r="I51" s="164"/>
      <c r="J51" s="89"/>
      <c r="L51" s="89"/>
    </row>
    <row r="52" spans="1:12" s="86" customFormat="1" ht="21" x14ac:dyDescent="0.25">
      <c r="A52" s="91" t="s">
        <v>203</v>
      </c>
      <c r="B52" s="91"/>
      <c r="C52" s="91"/>
      <c r="D52" s="91"/>
      <c r="E52" s="91"/>
      <c r="F52" s="91"/>
      <c r="G52" s="91"/>
      <c r="H52" s="91"/>
      <c r="I52" s="91"/>
      <c r="J52" s="89"/>
      <c r="L52" s="89"/>
    </row>
    <row r="53" spans="1:12" s="86" customFormat="1" ht="21" x14ac:dyDescent="0.25">
      <c r="A53" s="91" t="s">
        <v>204</v>
      </c>
      <c r="B53" s="91"/>
      <c r="C53" s="91"/>
      <c r="D53" s="91"/>
      <c r="E53" s="91"/>
      <c r="F53" s="91"/>
      <c r="G53" s="91"/>
      <c r="H53" s="91"/>
      <c r="I53" s="91"/>
      <c r="J53" s="89"/>
      <c r="L53" s="89"/>
    </row>
    <row r="54" spans="1:12" s="86" customFormat="1" ht="21" x14ac:dyDescent="0.25">
      <c r="A54" s="91" t="s">
        <v>205</v>
      </c>
      <c r="B54" s="91"/>
      <c r="C54" s="91"/>
      <c r="D54" s="91"/>
      <c r="E54" s="91"/>
      <c r="F54" s="91"/>
      <c r="G54" s="91"/>
      <c r="H54" s="91"/>
      <c r="I54" s="91"/>
      <c r="J54" s="89"/>
      <c r="L54" s="89"/>
    </row>
    <row r="55" spans="1:12" s="86" customFormat="1" ht="21" x14ac:dyDescent="0.25">
      <c r="A55" s="91" t="s">
        <v>206</v>
      </c>
      <c r="B55" s="91"/>
      <c r="C55" s="91"/>
      <c r="D55" s="91"/>
      <c r="E55" s="91"/>
      <c r="F55" s="91"/>
      <c r="G55" s="91"/>
      <c r="H55" s="91"/>
      <c r="I55" s="91"/>
      <c r="J55" s="89"/>
      <c r="L55" s="89"/>
    </row>
    <row r="56" spans="1:12" s="86" customFormat="1" ht="21" x14ac:dyDescent="0.25">
      <c r="A56" s="91" t="s">
        <v>207</v>
      </c>
      <c r="B56" s="91"/>
      <c r="C56" s="91"/>
      <c r="D56" s="91"/>
      <c r="E56" s="91"/>
      <c r="F56" s="91"/>
      <c r="G56" s="91"/>
      <c r="H56" s="91"/>
      <c r="I56" s="91"/>
      <c r="J56" s="89"/>
      <c r="L56" s="89"/>
    </row>
    <row r="57" spans="1:12" s="86" customFormat="1" ht="21" x14ac:dyDescent="0.25">
      <c r="A57" s="91" t="s">
        <v>216</v>
      </c>
      <c r="B57" s="91"/>
      <c r="C57" s="91"/>
      <c r="D57" s="91"/>
      <c r="E57" s="91"/>
      <c r="F57" s="91"/>
      <c r="G57" s="91"/>
      <c r="H57" s="91"/>
      <c r="I57" s="91"/>
      <c r="J57" s="89"/>
      <c r="L57" s="89"/>
    </row>
    <row r="58" spans="1:12" s="86" customFormat="1" ht="21" x14ac:dyDescent="0.25">
      <c r="A58" s="91" t="s">
        <v>218</v>
      </c>
      <c r="B58" s="91"/>
      <c r="C58" s="91"/>
      <c r="D58" s="91"/>
      <c r="E58" s="91"/>
      <c r="F58" s="91"/>
      <c r="G58" s="91"/>
      <c r="H58" s="91"/>
      <c r="I58" s="91"/>
      <c r="J58" s="89"/>
      <c r="L58" s="89"/>
    </row>
    <row r="59" spans="1:12" s="86" customFormat="1" ht="21" x14ac:dyDescent="0.25">
      <c r="A59" s="91" t="s">
        <v>219</v>
      </c>
      <c r="B59" s="91"/>
      <c r="C59" s="91"/>
      <c r="D59" s="91"/>
      <c r="E59" s="91"/>
      <c r="F59" s="91"/>
      <c r="G59" s="91"/>
      <c r="H59" s="91"/>
      <c r="I59" s="91"/>
      <c r="J59" s="89"/>
      <c r="L59" s="89"/>
    </row>
    <row r="60" spans="1:12" s="86" customFormat="1" ht="40.5" customHeight="1" x14ac:dyDescent="0.25">
      <c r="A60" s="165" t="s">
        <v>168</v>
      </c>
      <c r="B60" s="165"/>
      <c r="C60" s="165"/>
      <c r="D60" s="165"/>
      <c r="E60" s="165"/>
      <c r="F60" s="165"/>
      <c r="G60" s="165"/>
      <c r="H60" s="165"/>
      <c r="I60" s="165"/>
      <c r="J60" s="78"/>
      <c r="L60" s="78"/>
    </row>
    <row r="61" spans="1:12" s="86" customFormat="1" ht="18" x14ac:dyDescent="0.25">
      <c r="A61" s="88"/>
      <c r="B61" s="88"/>
      <c r="C61" s="88"/>
      <c r="D61" s="88"/>
      <c r="E61" s="88"/>
      <c r="F61" s="88"/>
      <c r="G61" s="88"/>
      <c r="H61" s="88"/>
      <c r="I61" s="88"/>
      <c r="J61" s="85"/>
      <c r="L61" s="85"/>
    </row>
    <row r="62" spans="1:12" s="86" customFormat="1" ht="21" x14ac:dyDescent="0.25">
      <c r="A62" s="87"/>
      <c r="B62" s="88"/>
      <c r="C62" s="88"/>
      <c r="D62" s="88"/>
      <c r="E62" s="88"/>
      <c r="F62" s="88"/>
      <c r="G62" s="88"/>
      <c r="H62" s="88"/>
      <c r="I62" s="88"/>
      <c r="J62" s="85"/>
      <c r="L62" s="85"/>
    </row>
    <row r="63" spans="1:12" s="86" customFormat="1" ht="21" x14ac:dyDescent="0.25">
      <c r="A63" s="87"/>
      <c r="B63" s="88"/>
      <c r="C63" s="88"/>
      <c r="D63" s="88"/>
      <c r="E63" s="88"/>
      <c r="F63" s="88"/>
      <c r="G63" s="88"/>
      <c r="H63" s="88"/>
      <c r="I63" s="88"/>
      <c r="J63" s="85"/>
      <c r="L63" s="85"/>
    </row>
    <row r="64" spans="1:12" s="86" customFormat="1" ht="38.25" customHeight="1" x14ac:dyDescent="0.25">
      <c r="A64" s="167"/>
      <c r="B64" s="167"/>
      <c r="C64" s="167"/>
      <c r="D64" s="167"/>
      <c r="E64" s="167"/>
      <c r="F64" s="88"/>
      <c r="G64" s="88"/>
      <c r="H64" s="88"/>
      <c r="I64" s="88"/>
      <c r="J64" s="85"/>
      <c r="L64" s="85"/>
    </row>
    <row r="65" spans="1:12" s="86" customFormat="1" ht="18" x14ac:dyDescent="0.25">
      <c r="A65" s="164"/>
      <c r="B65" s="164"/>
      <c r="C65" s="164"/>
      <c r="D65" s="164"/>
      <c r="E65" s="164"/>
      <c r="F65" s="164"/>
      <c r="G65" s="164"/>
      <c r="H65" s="164"/>
      <c r="I65" s="164"/>
      <c r="J65" s="89"/>
      <c r="L65" s="89"/>
    </row>
    <row r="66" spans="1:12" s="86" customFormat="1" ht="18" x14ac:dyDescent="0.25">
      <c r="A66" s="165"/>
      <c r="B66" s="165"/>
      <c r="C66" s="165"/>
      <c r="D66" s="165"/>
      <c r="E66" s="165"/>
      <c r="F66" s="165"/>
      <c r="G66" s="165"/>
      <c r="H66" s="165"/>
      <c r="I66" s="165"/>
      <c r="J66" s="90"/>
      <c r="L66" s="90"/>
    </row>
    <row r="67" spans="1:12" s="86" customFormat="1" ht="18" x14ac:dyDescent="0.25">
      <c r="A67" s="165"/>
      <c r="B67" s="165"/>
      <c r="C67" s="165"/>
      <c r="D67" s="165"/>
      <c r="E67" s="165"/>
      <c r="F67" s="165"/>
      <c r="G67" s="165"/>
      <c r="H67" s="165"/>
      <c r="I67" s="165"/>
      <c r="J67" s="90"/>
      <c r="L67" s="90"/>
    </row>
    <row r="68" spans="1:12" s="86" customFormat="1" ht="18" x14ac:dyDescent="0.25">
      <c r="A68" s="164"/>
      <c r="B68" s="164"/>
      <c r="C68" s="164"/>
      <c r="D68" s="164"/>
      <c r="E68" s="164"/>
      <c r="F68" s="164"/>
      <c r="G68" s="164"/>
      <c r="H68" s="164"/>
      <c r="I68" s="164"/>
      <c r="J68" s="89"/>
      <c r="L68" s="89"/>
    </row>
    <row r="69" spans="1:12" s="86" customFormat="1" ht="18" x14ac:dyDescent="0.25">
      <c r="A69" s="164"/>
      <c r="B69" s="164"/>
      <c r="C69" s="164"/>
      <c r="D69" s="164"/>
      <c r="E69" s="164"/>
      <c r="F69" s="164"/>
      <c r="G69" s="164"/>
      <c r="H69" s="164"/>
      <c r="I69" s="164"/>
      <c r="J69" s="89"/>
      <c r="L69" s="89"/>
    </row>
    <row r="70" spans="1:12" s="86" customFormat="1" ht="18" x14ac:dyDescent="0.25">
      <c r="A70" s="91"/>
      <c r="B70" s="91"/>
      <c r="C70" s="91"/>
      <c r="D70" s="91"/>
      <c r="E70" s="91"/>
      <c r="F70" s="91"/>
      <c r="G70" s="91"/>
      <c r="H70" s="91"/>
      <c r="I70" s="91"/>
      <c r="J70" s="89"/>
      <c r="L70" s="89"/>
    </row>
    <row r="71" spans="1:12" s="86" customFormat="1" ht="18" x14ac:dyDescent="0.25">
      <c r="A71" s="164"/>
      <c r="B71" s="164"/>
      <c r="C71" s="164"/>
      <c r="D71" s="164"/>
      <c r="E71" s="164"/>
      <c r="F71" s="164"/>
      <c r="G71" s="164"/>
      <c r="H71" s="164"/>
      <c r="I71" s="164"/>
      <c r="J71" s="89"/>
      <c r="L71" s="89"/>
    </row>
    <row r="72" spans="1:12" s="86" customFormat="1" ht="18" x14ac:dyDescent="0.25">
      <c r="A72" s="164"/>
      <c r="B72" s="164"/>
      <c r="C72" s="164"/>
      <c r="D72" s="164"/>
      <c r="E72" s="164"/>
      <c r="F72" s="164"/>
      <c r="G72" s="164"/>
      <c r="H72" s="164"/>
      <c r="I72" s="164"/>
      <c r="J72" s="89"/>
      <c r="L72" s="89"/>
    </row>
    <row r="73" spans="1:12" s="86" customFormat="1" ht="18" x14ac:dyDescent="0.25">
      <c r="A73" s="164"/>
      <c r="B73" s="164"/>
      <c r="C73" s="164"/>
      <c r="D73" s="164"/>
      <c r="E73" s="164"/>
      <c r="F73" s="164"/>
      <c r="G73" s="164"/>
      <c r="H73" s="164"/>
      <c r="I73" s="164"/>
      <c r="J73" s="89"/>
      <c r="L73" s="89"/>
    </row>
    <row r="74" spans="1:12" s="86" customFormat="1" ht="18" x14ac:dyDescent="0.25">
      <c r="A74" s="164"/>
      <c r="B74" s="164"/>
      <c r="C74" s="164"/>
      <c r="D74" s="164"/>
      <c r="E74" s="164"/>
      <c r="F74" s="164"/>
      <c r="G74" s="164"/>
      <c r="H74" s="164"/>
      <c r="I74" s="164"/>
      <c r="J74" s="89"/>
      <c r="L74" s="89"/>
    </row>
    <row r="75" spans="1:12" s="86" customFormat="1" ht="18" x14ac:dyDescent="0.25">
      <c r="A75" s="91"/>
      <c r="B75" s="91"/>
      <c r="C75" s="91"/>
      <c r="D75" s="91"/>
      <c r="E75" s="91"/>
      <c r="F75" s="91"/>
      <c r="G75" s="91"/>
      <c r="H75" s="91"/>
      <c r="I75" s="91"/>
      <c r="J75" s="89"/>
      <c r="L75" s="89"/>
    </row>
    <row r="76" spans="1:12" s="86" customFormat="1" ht="18" x14ac:dyDescent="0.25">
      <c r="A76" s="91"/>
      <c r="B76" s="91"/>
      <c r="C76" s="91"/>
      <c r="D76" s="91"/>
      <c r="E76" s="91"/>
      <c r="F76" s="91"/>
      <c r="G76" s="91"/>
      <c r="H76" s="91"/>
      <c r="I76" s="91"/>
      <c r="J76" s="89"/>
      <c r="L76" s="89"/>
    </row>
    <row r="77" spans="1:12" s="86" customFormat="1" ht="18" x14ac:dyDescent="0.25">
      <c r="A77" s="91"/>
      <c r="B77" s="91"/>
      <c r="C77" s="91"/>
      <c r="D77" s="91"/>
      <c r="E77" s="91"/>
      <c r="F77" s="91"/>
      <c r="G77" s="91"/>
      <c r="H77" s="91"/>
      <c r="I77" s="91"/>
      <c r="J77" s="89"/>
      <c r="L77" s="89"/>
    </row>
    <row r="78" spans="1:12" s="86" customFormat="1" ht="18" x14ac:dyDescent="0.25">
      <c r="A78" s="91"/>
      <c r="B78" s="91"/>
      <c r="C78" s="91"/>
      <c r="D78" s="91"/>
      <c r="E78" s="91"/>
      <c r="F78" s="91"/>
      <c r="G78" s="91"/>
      <c r="H78" s="91"/>
      <c r="I78" s="91"/>
      <c r="J78" s="89"/>
      <c r="L78" s="89"/>
    </row>
    <row r="79" spans="1:12" s="86" customFormat="1" ht="18" x14ac:dyDescent="0.25">
      <c r="A79" s="91"/>
      <c r="B79" s="91"/>
      <c r="C79" s="91"/>
      <c r="D79" s="91"/>
      <c r="E79" s="91"/>
      <c r="F79" s="91"/>
      <c r="G79" s="91"/>
      <c r="H79" s="91"/>
      <c r="I79" s="91"/>
      <c r="J79" s="89"/>
      <c r="L79" s="89"/>
    </row>
    <row r="80" spans="1:12" s="86" customFormat="1" ht="18" x14ac:dyDescent="0.25">
      <c r="A80" s="91"/>
      <c r="B80" s="91"/>
      <c r="C80" s="91"/>
      <c r="D80" s="91"/>
      <c r="E80" s="91"/>
      <c r="F80" s="91"/>
      <c r="G80" s="91"/>
      <c r="H80" s="91"/>
      <c r="I80" s="91"/>
      <c r="J80" s="89"/>
      <c r="L80" s="89"/>
    </row>
    <row r="81" spans="1:12" s="86" customFormat="1" ht="40.5" customHeight="1" x14ac:dyDescent="0.25">
      <c r="A81" s="165"/>
      <c r="B81" s="165"/>
      <c r="C81" s="165"/>
      <c r="D81" s="165"/>
      <c r="E81" s="165"/>
      <c r="F81" s="165"/>
      <c r="G81" s="165"/>
      <c r="H81" s="165"/>
      <c r="I81" s="165"/>
      <c r="J81" s="78"/>
      <c r="L81" s="78"/>
    </row>
  </sheetData>
  <mergeCells count="56">
    <mergeCell ref="AD5:AD7"/>
    <mergeCell ref="Y5:Y7"/>
    <mergeCell ref="Z5:Z7"/>
    <mergeCell ref="AA5:AA7"/>
    <mergeCell ref="AB5:AB7"/>
    <mergeCell ref="AC5:AC7"/>
    <mergeCell ref="A1:C3"/>
    <mergeCell ref="D5:G5"/>
    <mergeCell ref="H5:W5"/>
    <mergeCell ref="A5:A7"/>
    <mergeCell ref="B5:B7"/>
    <mergeCell ref="C5:C7"/>
    <mergeCell ref="D6:D7"/>
    <mergeCell ref="E6:E7"/>
    <mergeCell ref="F6:F7"/>
    <mergeCell ref="G6:G7"/>
    <mergeCell ref="V4:X4"/>
    <mergeCell ref="X5:X7"/>
    <mergeCell ref="H6:I6"/>
    <mergeCell ref="L6:M6"/>
    <mergeCell ref="N6:O6"/>
    <mergeCell ref="P6:Q6"/>
    <mergeCell ref="AB1:AD1"/>
    <mergeCell ref="AB2:AD2"/>
    <mergeCell ref="AB3:AD3"/>
    <mergeCell ref="D1:AA2"/>
    <mergeCell ref="D3:AA3"/>
    <mergeCell ref="A65:I65"/>
    <mergeCell ref="A66:I66"/>
    <mergeCell ref="A67:I67"/>
    <mergeCell ref="A74:I74"/>
    <mergeCell ref="AB4:AC4"/>
    <mergeCell ref="Y4:AA4"/>
    <mergeCell ref="O4:U4"/>
    <mergeCell ref="A4:N4"/>
    <mergeCell ref="A40:I40"/>
    <mergeCell ref="R6:S6"/>
    <mergeCell ref="V6:W6"/>
    <mergeCell ref="T6:U6"/>
    <mergeCell ref="J6:K6"/>
    <mergeCell ref="A81:I81"/>
    <mergeCell ref="A41:I41"/>
    <mergeCell ref="A44:E44"/>
    <mergeCell ref="A45:I45"/>
    <mergeCell ref="A46:I46"/>
    <mergeCell ref="A47:I47"/>
    <mergeCell ref="A48:I48"/>
    <mergeCell ref="A49:I49"/>
    <mergeCell ref="A51:I51"/>
    <mergeCell ref="A60:I60"/>
    <mergeCell ref="A68:I68"/>
    <mergeCell ref="A69:I69"/>
    <mergeCell ref="A71:I71"/>
    <mergeCell ref="A72:I72"/>
    <mergeCell ref="A73:I73"/>
    <mergeCell ref="A64:E64"/>
  </mergeCells>
  <dataValidations count="2">
    <dataValidation type="list" allowBlank="1" showInputMessage="1" showErrorMessage="1" sqref="C24" xr:uid="{00000000-0002-0000-0300-000000000000}">
      <formula1>#REF!</formula1>
    </dataValidation>
    <dataValidation type="list" allowBlank="1" showInputMessage="1" showErrorMessage="1" sqref="D40:E81" xr:uid="{00000000-0002-0000-03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125" scale="17" fitToHeight="2" orientation="portrait" r:id="rId1"/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2000000}">
          <x14:formula1>
            <xm:f>Validacion!$C$2:$C$5</xm:f>
          </x14:formula1>
          <xm:sqref>Y8:Y39 Y82:Y1048576</xm:sqref>
        </x14:dataValidation>
        <x14:dataValidation type="list" allowBlank="1" showInputMessage="1" showErrorMessage="1" xr:uid="{00000000-0002-0000-0300-000003000000}">
          <x14:formula1>
            <xm:f>Validacion!$E$2:$E$5</xm:f>
          </x14:formula1>
          <xm:sqref>AA8:AA39 AA82:AA1048576</xm:sqref>
        </x14:dataValidation>
        <x14:dataValidation type="list" allowBlank="1" showInputMessage="1" showErrorMessage="1" xr:uid="{00000000-0002-0000-0300-000004000000}">
          <x14:formula1>
            <xm:f>Validacion!$D$2:$D$5</xm:f>
          </x14:formula1>
          <xm:sqref>Z8:Z40 Z61:Z1048576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366FF"/>
  </sheetPr>
  <dimension ref="A1:X22"/>
  <sheetViews>
    <sheetView zoomScale="90" zoomScaleNormal="90" zoomScaleSheetLayoutView="80" workbookViewId="0">
      <selection activeCell="A4" sqref="A4:I4"/>
    </sheetView>
  </sheetViews>
  <sheetFormatPr baseColWidth="10" defaultRowHeight="15" x14ac:dyDescent="0.25"/>
  <cols>
    <col min="1" max="1" width="22.28515625" customWidth="1"/>
    <col min="2" max="2" width="30.140625" customWidth="1"/>
    <col min="3" max="3" width="22.28515625" customWidth="1"/>
    <col min="4" max="4" width="23.42578125" customWidth="1"/>
    <col min="5" max="5" width="29.42578125" customWidth="1"/>
    <col min="6" max="6" width="24.7109375" customWidth="1"/>
    <col min="7" max="7" width="22.28515625" customWidth="1"/>
    <col min="8" max="8" width="16.5703125" customWidth="1"/>
    <col min="9" max="9" width="23" customWidth="1"/>
  </cols>
  <sheetData>
    <row r="1" spans="1:24" ht="33" customHeight="1" x14ac:dyDescent="0.25">
      <c r="A1" s="212"/>
      <c r="B1" s="213"/>
      <c r="C1" s="227" t="s">
        <v>129</v>
      </c>
      <c r="D1" s="227"/>
      <c r="E1" s="227"/>
      <c r="F1" s="227"/>
      <c r="G1" s="198" t="s">
        <v>222</v>
      </c>
      <c r="H1" s="198"/>
      <c r="I1" s="199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3"/>
    </row>
    <row r="2" spans="1:24" ht="33" customHeight="1" x14ac:dyDescent="0.4">
      <c r="A2" s="214"/>
      <c r="B2" s="180"/>
      <c r="C2" s="228"/>
      <c r="D2" s="228"/>
      <c r="E2" s="228"/>
      <c r="F2" s="228"/>
      <c r="G2" s="183" t="s">
        <v>233</v>
      </c>
      <c r="H2" s="183"/>
      <c r="I2" s="200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3"/>
    </row>
    <row r="3" spans="1:24" ht="33" customHeight="1" x14ac:dyDescent="0.4">
      <c r="A3" s="214"/>
      <c r="B3" s="180"/>
      <c r="C3" s="229" t="s">
        <v>127</v>
      </c>
      <c r="D3" s="229"/>
      <c r="E3" s="229"/>
      <c r="F3" s="229"/>
      <c r="G3" s="183" t="s">
        <v>234</v>
      </c>
      <c r="H3" s="183"/>
      <c r="I3" s="200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5"/>
    </row>
    <row r="4" spans="1:24" ht="27" customHeight="1" x14ac:dyDescent="0.25">
      <c r="A4" s="233" t="s">
        <v>87</v>
      </c>
      <c r="B4" s="234"/>
      <c r="C4" s="234"/>
      <c r="D4" s="234"/>
      <c r="E4" s="234"/>
      <c r="F4" s="234"/>
      <c r="G4" s="234"/>
      <c r="H4" s="234"/>
      <c r="I4" s="235"/>
    </row>
    <row r="5" spans="1:24" ht="29.25" customHeight="1" x14ac:dyDescent="0.25">
      <c r="A5" s="236" t="s">
        <v>30</v>
      </c>
      <c r="B5" s="181" t="s">
        <v>0</v>
      </c>
      <c r="C5" s="181" t="s">
        <v>5</v>
      </c>
      <c r="D5" s="128" t="s">
        <v>38</v>
      </c>
      <c r="E5" s="129">
        <v>43800</v>
      </c>
      <c r="F5" s="181" t="s">
        <v>84</v>
      </c>
      <c r="G5" s="230" t="s">
        <v>61</v>
      </c>
      <c r="H5" s="230"/>
      <c r="I5" s="231"/>
    </row>
    <row r="6" spans="1:24" ht="12" customHeight="1" x14ac:dyDescent="0.25">
      <c r="A6" s="236"/>
      <c r="B6" s="181"/>
      <c r="C6" s="181"/>
      <c r="D6" s="232" t="s">
        <v>85</v>
      </c>
      <c r="E6" s="232" t="s">
        <v>85</v>
      </c>
      <c r="F6" s="181"/>
      <c r="G6" s="237" t="s">
        <v>27</v>
      </c>
      <c r="H6" s="237" t="s">
        <v>29</v>
      </c>
      <c r="I6" s="238" t="s">
        <v>28</v>
      </c>
    </row>
    <row r="7" spans="1:24" ht="15.75" customHeight="1" x14ac:dyDescent="0.25">
      <c r="A7" s="236"/>
      <c r="B7" s="181"/>
      <c r="C7" s="181"/>
      <c r="D7" s="232"/>
      <c r="E7" s="232"/>
      <c r="F7" s="181"/>
      <c r="G7" s="237"/>
      <c r="H7" s="237"/>
      <c r="I7" s="238"/>
    </row>
    <row r="8" spans="1:24" ht="21" customHeight="1" x14ac:dyDescent="0.25">
      <c r="A8" s="99">
        <v>43470</v>
      </c>
      <c r="B8" s="96" t="s">
        <v>95</v>
      </c>
      <c r="C8" s="1" t="s">
        <v>96</v>
      </c>
      <c r="D8" s="97">
        <v>1000000</v>
      </c>
      <c r="E8" s="97">
        <v>1200000</v>
      </c>
      <c r="F8" s="98">
        <f t="shared" ref="F8:F22" si="0">+E8/D8-1</f>
        <v>0.19999999999999996</v>
      </c>
      <c r="G8" s="3"/>
      <c r="H8" s="3"/>
      <c r="I8" s="5"/>
    </row>
    <row r="9" spans="1:24" ht="21" customHeight="1" x14ac:dyDescent="0.25">
      <c r="A9" s="99">
        <v>43498</v>
      </c>
      <c r="B9" s="96" t="s">
        <v>97</v>
      </c>
      <c r="C9" s="1" t="s">
        <v>98</v>
      </c>
      <c r="D9" s="97">
        <v>3000000</v>
      </c>
      <c r="E9" s="97">
        <v>10000000</v>
      </c>
      <c r="F9" s="98">
        <f t="shared" si="0"/>
        <v>2.3333333333333335</v>
      </c>
      <c r="G9" s="3"/>
      <c r="H9" s="3"/>
      <c r="I9" s="5"/>
    </row>
    <row r="10" spans="1:24" ht="21" customHeight="1" x14ac:dyDescent="0.25">
      <c r="A10" s="99">
        <v>43527</v>
      </c>
      <c r="B10" s="96" t="s">
        <v>99</v>
      </c>
      <c r="C10" s="1" t="s">
        <v>100</v>
      </c>
      <c r="D10" s="97">
        <v>10000000</v>
      </c>
      <c r="E10" s="97">
        <v>8000000</v>
      </c>
      <c r="F10" s="98">
        <f t="shared" si="0"/>
        <v>-0.19999999999999996</v>
      </c>
      <c r="G10" s="3"/>
      <c r="H10" s="3"/>
      <c r="I10" s="5"/>
    </row>
    <row r="11" spans="1:24" ht="21" customHeight="1" x14ac:dyDescent="0.25">
      <c r="A11" s="99"/>
      <c r="B11" s="1"/>
      <c r="C11" s="1"/>
      <c r="D11" s="97"/>
      <c r="E11" s="97"/>
      <c r="F11" s="98" t="e">
        <f t="shared" si="0"/>
        <v>#DIV/0!</v>
      </c>
      <c r="G11" s="3"/>
      <c r="H11" s="3"/>
      <c r="I11" s="5"/>
    </row>
    <row r="12" spans="1:24" ht="21" customHeight="1" x14ac:dyDescent="0.25">
      <c r="A12" s="99"/>
      <c r="B12" s="1"/>
      <c r="C12" s="1"/>
      <c r="D12" s="97"/>
      <c r="E12" s="97"/>
      <c r="F12" s="98" t="e">
        <f t="shared" si="0"/>
        <v>#DIV/0!</v>
      </c>
      <c r="G12" s="3"/>
      <c r="H12" s="3"/>
      <c r="I12" s="5"/>
    </row>
    <row r="13" spans="1:24" ht="21" customHeight="1" x14ac:dyDescent="0.25">
      <c r="A13" s="99"/>
      <c r="B13" s="1"/>
      <c r="C13" s="1"/>
      <c r="D13" s="97"/>
      <c r="E13" s="97"/>
      <c r="F13" s="98" t="e">
        <f t="shared" si="0"/>
        <v>#DIV/0!</v>
      </c>
      <c r="G13" s="3"/>
      <c r="H13" s="3"/>
      <c r="I13" s="5"/>
    </row>
    <row r="14" spans="1:24" ht="21" customHeight="1" x14ac:dyDescent="0.25">
      <c r="A14" s="99"/>
      <c r="B14" s="1"/>
      <c r="C14" s="1"/>
      <c r="D14" s="97"/>
      <c r="E14" s="97"/>
      <c r="F14" s="98" t="e">
        <f t="shared" si="0"/>
        <v>#DIV/0!</v>
      </c>
      <c r="G14" s="3"/>
      <c r="H14" s="3"/>
      <c r="I14" s="5"/>
    </row>
    <row r="15" spans="1:24" ht="21" customHeight="1" x14ac:dyDescent="0.25">
      <c r="A15" s="99"/>
      <c r="B15" s="1"/>
      <c r="C15" s="1"/>
      <c r="D15" s="97"/>
      <c r="E15" s="97"/>
      <c r="F15" s="98" t="e">
        <f t="shared" si="0"/>
        <v>#DIV/0!</v>
      </c>
      <c r="G15" s="3"/>
      <c r="H15" s="3"/>
      <c r="I15" s="5"/>
    </row>
    <row r="16" spans="1:24" ht="21" customHeight="1" x14ac:dyDescent="0.25">
      <c r="A16" s="99"/>
      <c r="B16" s="1"/>
      <c r="C16" s="1"/>
      <c r="D16" s="97"/>
      <c r="E16" s="97"/>
      <c r="F16" s="98" t="e">
        <f t="shared" si="0"/>
        <v>#DIV/0!</v>
      </c>
      <c r="G16" s="3"/>
      <c r="H16" s="3"/>
      <c r="I16" s="5"/>
    </row>
    <row r="17" spans="1:9" ht="21" customHeight="1" x14ac:dyDescent="0.25">
      <c r="A17" s="99"/>
      <c r="B17" s="1"/>
      <c r="C17" s="1"/>
      <c r="D17" s="97"/>
      <c r="E17" s="97"/>
      <c r="F17" s="98" t="e">
        <f t="shared" si="0"/>
        <v>#DIV/0!</v>
      </c>
      <c r="G17" s="3"/>
      <c r="H17" s="3"/>
      <c r="I17" s="5"/>
    </row>
    <row r="18" spans="1:9" ht="21" customHeight="1" x14ac:dyDescent="0.25">
      <c r="A18" s="99"/>
      <c r="B18" s="1"/>
      <c r="C18" s="1"/>
      <c r="D18" s="97"/>
      <c r="E18" s="97"/>
      <c r="F18" s="98" t="e">
        <f t="shared" si="0"/>
        <v>#DIV/0!</v>
      </c>
      <c r="G18" s="3"/>
      <c r="H18" s="3"/>
      <c r="I18" s="5"/>
    </row>
    <row r="19" spans="1:9" ht="21" customHeight="1" x14ac:dyDescent="0.25">
      <c r="A19" s="99"/>
      <c r="B19" s="1"/>
      <c r="C19" s="1"/>
      <c r="D19" s="97"/>
      <c r="E19" s="97"/>
      <c r="F19" s="98" t="e">
        <f t="shared" si="0"/>
        <v>#DIV/0!</v>
      </c>
      <c r="G19" s="3"/>
      <c r="H19" s="3"/>
      <c r="I19" s="5"/>
    </row>
    <row r="20" spans="1:9" ht="21" customHeight="1" x14ac:dyDescent="0.25">
      <c r="A20" s="99"/>
      <c r="B20" s="1"/>
      <c r="C20" s="1"/>
      <c r="D20" s="97"/>
      <c r="E20" s="97"/>
      <c r="F20" s="98" t="e">
        <f t="shared" si="0"/>
        <v>#DIV/0!</v>
      </c>
      <c r="G20" s="3"/>
      <c r="H20" s="3"/>
      <c r="I20" s="5"/>
    </row>
    <row r="21" spans="1:9" ht="21" customHeight="1" x14ac:dyDescent="0.25">
      <c r="A21" s="99"/>
      <c r="B21" s="1"/>
      <c r="C21" s="1"/>
      <c r="D21" s="97"/>
      <c r="E21" s="97"/>
      <c r="F21" s="98" t="e">
        <f t="shared" si="0"/>
        <v>#DIV/0!</v>
      </c>
      <c r="G21" s="3"/>
      <c r="H21" s="3"/>
      <c r="I21" s="5"/>
    </row>
    <row r="22" spans="1:9" ht="21" customHeight="1" thickBot="1" x14ac:dyDescent="0.3">
      <c r="A22" s="100"/>
      <c r="B22" s="2"/>
      <c r="C22" s="2"/>
      <c r="D22" s="101"/>
      <c r="E22" s="101"/>
      <c r="F22" s="102" t="e">
        <f t="shared" si="0"/>
        <v>#DIV/0!</v>
      </c>
      <c r="G22" s="6"/>
      <c r="H22" s="6"/>
      <c r="I22" s="7"/>
    </row>
  </sheetData>
  <mergeCells count="17">
    <mergeCell ref="G5:I5"/>
    <mergeCell ref="D6:D7"/>
    <mergeCell ref="E6:E7"/>
    <mergeCell ref="F5:F7"/>
    <mergeCell ref="A4:I4"/>
    <mergeCell ref="A5:A7"/>
    <mergeCell ref="B5:B7"/>
    <mergeCell ref="C5:C7"/>
    <mergeCell ref="G6:G7"/>
    <mergeCell ref="H6:H7"/>
    <mergeCell ref="I6:I7"/>
    <mergeCell ref="G3:I3"/>
    <mergeCell ref="A1:B3"/>
    <mergeCell ref="C1:F2"/>
    <mergeCell ref="C3:F3"/>
    <mergeCell ref="G1:I1"/>
    <mergeCell ref="G2:I2"/>
  </mergeCells>
  <pageMargins left="0.70866141732283472" right="0.70866141732283472" top="0.74803149606299213" bottom="0.74803149606299213" header="0.31496062992125984" footer="0.31496062992125984"/>
  <pageSetup paperSize="9" orientation="portrait" verticalDpi="300" r:id="rId1"/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749992370372631"/>
  </sheetPr>
  <dimension ref="A1:AA23"/>
  <sheetViews>
    <sheetView topLeftCell="E1" zoomScale="140" zoomScaleNormal="140" workbookViewId="0">
      <selection activeCell="B6" sqref="B6"/>
    </sheetView>
  </sheetViews>
  <sheetFormatPr baseColWidth="10" defaultRowHeight="12.75" x14ac:dyDescent="0.2"/>
  <cols>
    <col min="1" max="1" width="3.28515625" style="42" customWidth="1"/>
    <col min="2" max="2" width="35.5703125" style="78" customWidth="1"/>
    <col min="3" max="7" width="11.7109375" style="78" customWidth="1"/>
    <col min="8" max="8" width="16.42578125" style="78" customWidth="1"/>
    <col min="9" max="10" width="11.7109375" style="78" customWidth="1"/>
    <col min="11" max="11" width="15.7109375" style="78" customWidth="1"/>
    <col min="12" max="12" width="11.7109375" style="78" customWidth="1"/>
    <col min="13" max="13" width="15.42578125" style="78" customWidth="1"/>
    <col min="14" max="14" width="14.7109375" style="78" customWidth="1"/>
    <col min="15" max="15" width="20.42578125" style="78" customWidth="1"/>
    <col min="16" max="16" width="14.140625" style="78" customWidth="1"/>
    <col min="17" max="17" width="12.85546875" style="78" customWidth="1"/>
    <col min="18" max="18" width="13.5703125" style="78" bestFit="1" customWidth="1"/>
    <col min="19" max="19" width="13.7109375" style="78" customWidth="1"/>
    <col min="20" max="20" width="14.7109375" style="78" customWidth="1"/>
    <col min="21" max="21" width="19.5703125" style="78" customWidth="1"/>
    <col min="22" max="22" width="16.28515625" style="78" customWidth="1"/>
    <col min="23" max="23" width="14.5703125" style="78" customWidth="1"/>
    <col min="24" max="24" width="11.7109375" style="78" customWidth="1"/>
    <col min="25" max="25" width="17.85546875" style="78" customWidth="1"/>
    <col min="26" max="26" width="16.140625" style="78" customWidth="1"/>
    <col min="27" max="27" width="15.42578125" style="78" customWidth="1"/>
    <col min="28" max="16384" width="11.42578125" style="43"/>
  </cols>
  <sheetData>
    <row r="1" spans="1:27" ht="27.75" customHeight="1" thickBot="1" x14ac:dyDescent="0.25">
      <c r="B1" s="62"/>
      <c r="C1" s="241" t="s">
        <v>82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</row>
    <row r="2" spans="1:27" ht="42" hidden="1" customHeight="1" thickBot="1" x14ac:dyDescent="0.25">
      <c r="B2" s="62"/>
      <c r="C2" s="242" t="s">
        <v>83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</row>
    <row r="3" spans="1:27" s="45" customFormat="1" ht="18" customHeight="1" x14ac:dyDescent="0.25">
      <c r="A3" s="44"/>
      <c r="B3" s="243" t="s">
        <v>89</v>
      </c>
      <c r="C3" s="248" t="s">
        <v>122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50"/>
    </row>
    <row r="4" spans="1:27" s="45" customFormat="1" ht="18" customHeight="1" x14ac:dyDescent="0.25">
      <c r="A4" s="44"/>
      <c r="B4" s="244"/>
      <c r="C4" s="245" t="s">
        <v>31</v>
      </c>
      <c r="D4" s="246"/>
      <c r="E4" s="246"/>
      <c r="F4" s="246"/>
      <c r="G4" s="246"/>
      <c r="H4" s="246"/>
      <c r="I4" s="246"/>
      <c r="J4" s="246"/>
      <c r="K4" s="246" t="s">
        <v>32</v>
      </c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 t="s">
        <v>58</v>
      </c>
      <c r="Z4" s="246"/>
      <c r="AA4" s="247"/>
    </row>
    <row r="5" spans="1:27" s="45" customFormat="1" ht="48.75" customHeight="1" x14ac:dyDescent="0.25">
      <c r="A5" s="44"/>
      <c r="B5" s="244"/>
      <c r="C5" s="63" t="s">
        <v>33</v>
      </c>
      <c r="D5" s="64" t="s">
        <v>34</v>
      </c>
      <c r="E5" s="64" t="s">
        <v>35</v>
      </c>
      <c r="F5" s="64" t="s">
        <v>68</v>
      </c>
      <c r="G5" s="64" t="s">
        <v>69</v>
      </c>
      <c r="H5" s="64" t="s">
        <v>79</v>
      </c>
      <c r="I5" s="64" t="s">
        <v>36</v>
      </c>
      <c r="J5" s="64" t="s">
        <v>37</v>
      </c>
      <c r="K5" s="64" t="s">
        <v>86</v>
      </c>
      <c r="L5" s="64" t="s">
        <v>55</v>
      </c>
      <c r="M5" s="64" t="s">
        <v>120</v>
      </c>
      <c r="N5" s="64" t="s">
        <v>93</v>
      </c>
      <c r="O5" s="64" t="s">
        <v>94</v>
      </c>
      <c r="P5" s="64" t="s">
        <v>121</v>
      </c>
      <c r="Q5" s="64" t="s">
        <v>112</v>
      </c>
      <c r="R5" s="64" t="s">
        <v>113</v>
      </c>
      <c r="S5" s="64" t="s">
        <v>114</v>
      </c>
      <c r="T5" s="64" t="s">
        <v>115</v>
      </c>
      <c r="U5" s="64" t="s">
        <v>116</v>
      </c>
      <c r="V5" s="64" t="s">
        <v>117</v>
      </c>
      <c r="W5" s="64" t="s">
        <v>118</v>
      </c>
      <c r="X5" s="64" t="s">
        <v>119</v>
      </c>
      <c r="Y5" s="64" t="s">
        <v>59</v>
      </c>
      <c r="Z5" s="64" t="s">
        <v>60</v>
      </c>
      <c r="AA5" s="65" t="s">
        <v>56</v>
      </c>
    </row>
    <row r="6" spans="1:27" s="46" customFormat="1" ht="24" customHeight="1" x14ac:dyDescent="0.25">
      <c r="B6" s="132" t="s">
        <v>123</v>
      </c>
      <c r="C6" s="130">
        <f>SUM(C7:C9)</f>
        <v>600</v>
      </c>
      <c r="D6" s="130">
        <f>SUM(D7:D9)</f>
        <v>210</v>
      </c>
      <c r="E6" s="131">
        <f>+D6/C6</f>
        <v>0.35</v>
      </c>
      <c r="F6" s="130">
        <f>SUM(F7:F9)</f>
        <v>300</v>
      </c>
      <c r="G6" s="130">
        <f>SUM(G7:G9)</f>
        <v>198</v>
      </c>
      <c r="H6" s="130">
        <f>SUM(H7:H9)</f>
        <v>102</v>
      </c>
      <c r="I6" s="130">
        <f>SUM(I7:I9)</f>
        <v>300</v>
      </c>
      <c r="J6" s="131">
        <f>+I6/F6</f>
        <v>1</v>
      </c>
      <c r="K6" s="130">
        <f>SUM(K7:K9)</f>
        <v>39</v>
      </c>
      <c r="L6" s="130">
        <f>SUM(L7:L9)</f>
        <v>26</v>
      </c>
      <c r="M6" s="131">
        <f>+L6/K6</f>
        <v>0.66666666666666663</v>
      </c>
      <c r="N6" s="130">
        <f>SUM(N7:N9)</f>
        <v>55000000</v>
      </c>
      <c r="O6" s="130">
        <f>SUM(O7:O9)</f>
        <v>20000000</v>
      </c>
      <c r="P6" s="131">
        <f>+O6/N6</f>
        <v>0.36363636363636365</v>
      </c>
      <c r="Q6" s="131">
        <f t="shared" ref="Q6:W6" si="0">+AVERAGE((Q7:Q9))</f>
        <v>0.15</v>
      </c>
      <c r="R6" s="131">
        <f t="shared" si="0"/>
        <v>0.10000000000000002</v>
      </c>
      <c r="S6" s="131">
        <f t="shared" si="0"/>
        <v>5.000000000000001E-2</v>
      </c>
      <c r="T6" s="131">
        <f t="shared" si="0"/>
        <v>0.10000000000000002</v>
      </c>
      <c r="U6" s="131">
        <f t="shared" si="0"/>
        <v>0.08</v>
      </c>
      <c r="V6" s="131">
        <f t="shared" si="0"/>
        <v>7.0000000000000007E-2</v>
      </c>
      <c r="W6" s="131">
        <f t="shared" si="0"/>
        <v>0.45</v>
      </c>
      <c r="X6" s="131">
        <f>SUM(Q6:W6)</f>
        <v>1</v>
      </c>
      <c r="Y6" s="130">
        <f>SUM(Y7:Y9)</f>
        <v>30000000</v>
      </c>
      <c r="Z6" s="130">
        <f>SUM(Z7:Z9)</f>
        <v>30000000</v>
      </c>
      <c r="AA6" s="131">
        <f>+Z6/Y6</f>
        <v>1</v>
      </c>
    </row>
    <row r="7" spans="1:27" s="47" customFormat="1" ht="24" customHeight="1" x14ac:dyDescent="0.25">
      <c r="B7" s="67" t="s">
        <v>80</v>
      </c>
      <c r="C7" s="68">
        <f>+$C$17</f>
        <v>200</v>
      </c>
      <c r="D7" s="68">
        <v>120</v>
      </c>
      <c r="E7" s="69">
        <f t="shared" ref="E7:E8" si="1">+D7/C7</f>
        <v>0.6</v>
      </c>
      <c r="F7" s="68">
        <f>+$C$15</f>
        <v>100</v>
      </c>
      <c r="G7" s="68">
        <f t="shared" ref="G7:G9" si="2">+F7-H7</f>
        <v>66</v>
      </c>
      <c r="H7" s="68">
        <f>ROUNDUP('[1]Gestion Cial Prioritaria'!$D$11/2,0)</f>
        <v>34</v>
      </c>
      <c r="I7" s="68">
        <f>+H7+G7</f>
        <v>100</v>
      </c>
      <c r="J7" s="69">
        <f t="shared" ref="J7:J8" si="3">+I7/(F7)</f>
        <v>1</v>
      </c>
      <c r="K7" s="68">
        <f>+$C$21</f>
        <v>13</v>
      </c>
      <c r="L7" s="70">
        <v>10</v>
      </c>
      <c r="M7" s="69">
        <f t="shared" ref="M7:M8" si="4">+L7/K7</f>
        <v>0.76923076923076927</v>
      </c>
      <c r="N7" s="71">
        <v>15000000</v>
      </c>
      <c r="O7" s="71">
        <v>5000000</v>
      </c>
      <c r="P7" s="66">
        <f t="shared" ref="P7:P9" si="5">+O7/N7</f>
        <v>0.33333333333333331</v>
      </c>
      <c r="Q7" s="66">
        <v>0.15</v>
      </c>
      <c r="R7" s="66">
        <v>0.1</v>
      </c>
      <c r="S7" s="66">
        <v>0.05</v>
      </c>
      <c r="T7" s="66">
        <v>0.1</v>
      </c>
      <c r="U7" s="66">
        <v>0.08</v>
      </c>
      <c r="V7" s="66">
        <v>7.0000000000000007E-2</v>
      </c>
      <c r="W7" s="66">
        <v>0.45</v>
      </c>
      <c r="X7" s="66">
        <f t="shared" ref="X7:X9" si="6">SUM(Q7:W7)</f>
        <v>1</v>
      </c>
      <c r="Y7" s="71">
        <v>10000000</v>
      </c>
      <c r="Z7" s="71">
        <v>10000000</v>
      </c>
      <c r="AA7" s="72">
        <f t="shared" ref="AA7:AA9" si="7">+Z7/Y7</f>
        <v>1</v>
      </c>
    </row>
    <row r="8" spans="1:27" s="47" customFormat="1" ht="24" customHeight="1" x14ac:dyDescent="0.25">
      <c r="B8" s="67" t="s">
        <v>81</v>
      </c>
      <c r="C8" s="68">
        <f>+$C$17</f>
        <v>200</v>
      </c>
      <c r="D8" s="68">
        <v>45</v>
      </c>
      <c r="E8" s="69">
        <f t="shared" si="1"/>
        <v>0.22500000000000001</v>
      </c>
      <c r="F8" s="68">
        <f>+$C$15</f>
        <v>100</v>
      </c>
      <c r="G8" s="68">
        <f t="shared" si="2"/>
        <v>66</v>
      </c>
      <c r="H8" s="68">
        <f>ROUNDUP('[1]Gestion Cial Prioritaria'!$D$11/2,0)</f>
        <v>34</v>
      </c>
      <c r="I8" s="68">
        <f>+H8+G8</f>
        <v>100</v>
      </c>
      <c r="J8" s="69">
        <f t="shared" si="3"/>
        <v>1</v>
      </c>
      <c r="K8" s="68">
        <f>+$C$21</f>
        <v>13</v>
      </c>
      <c r="L8" s="70">
        <v>8</v>
      </c>
      <c r="M8" s="69">
        <f t="shared" si="4"/>
        <v>0.61538461538461542</v>
      </c>
      <c r="N8" s="71">
        <v>25000000</v>
      </c>
      <c r="O8" s="71">
        <v>10000000</v>
      </c>
      <c r="P8" s="66">
        <f t="shared" si="5"/>
        <v>0.4</v>
      </c>
      <c r="Q8" s="66">
        <v>0.15</v>
      </c>
      <c r="R8" s="66">
        <v>0.1</v>
      </c>
      <c r="S8" s="66">
        <v>0.05</v>
      </c>
      <c r="T8" s="66">
        <v>0.1</v>
      </c>
      <c r="U8" s="66">
        <v>0.08</v>
      </c>
      <c r="V8" s="66">
        <v>7.0000000000000007E-2</v>
      </c>
      <c r="W8" s="66">
        <v>0.45</v>
      </c>
      <c r="X8" s="66">
        <f t="shared" si="6"/>
        <v>1</v>
      </c>
      <c r="Y8" s="71">
        <v>10000000</v>
      </c>
      <c r="Z8" s="71">
        <v>10000000</v>
      </c>
      <c r="AA8" s="72">
        <f t="shared" si="7"/>
        <v>1</v>
      </c>
    </row>
    <row r="9" spans="1:27" s="47" customFormat="1" ht="24" customHeight="1" x14ac:dyDescent="0.25">
      <c r="B9" s="67" t="s">
        <v>101</v>
      </c>
      <c r="C9" s="68">
        <f>+$C$17</f>
        <v>200</v>
      </c>
      <c r="D9" s="68">
        <v>45</v>
      </c>
      <c r="E9" s="69">
        <f t="shared" ref="E9" si="8">+D9/C9</f>
        <v>0.22500000000000001</v>
      </c>
      <c r="F9" s="68">
        <f>+$C$15</f>
        <v>100</v>
      </c>
      <c r="G9" s="68">
        <f t="shared" si="2"/>
        <v>66</v>
      </c>
      <c r="H9" s="68">
        <f>ROUNDUP('[1]Gestion Cial Prioritaria'!$D$11/2,0)</f>
        <v>34</v>
      </c>
      <c r="I9" s="68">
        <f>+H9+G9</f>
        <v>100</v>
      </c>
      <c r="J9" s="69">
        <f t="shared" ref="J9" si="9">+I9/(F9)</f>
        <v>1</v>
      </c>
      <c r="K9" s="68">
        <f>+$C$21</f>
        <v>13</v>
      </c>
      <c r="L9" s="70">
        <v>8</v>
      </c>
      <c r="M9" s="69">
        <f t="shared" ref="M9" si="10">+L9/K9</f>
        <v>0.61538461538461542</v>
      </c>
      <c r="N9" s="71">
        <v>15000000</v>
      </c>
      <c r="O9" s="71">
        <v>5000000</v>
      </c>
      <c r="P9" s="66">
        <f t="shared" si="5"/>
        <v>0.33333333333333331</v>
      </c>
      <c r="Q9" s="66">
        <v>0.15</v>
      </c>
      <c r="R9" s="66">
        <v>0.1</v>
      </c>
      <c r="S9" s="66">
        <v>0.05</v>
      </c>
      <c r="T9" s="66">
        <v>0.1</v>
      </c>
      <c r="U9" s="66">
        <v>0.08</v>
      </c>
      <c r="V9" s="66">
        <v>7.0000000000000007E-2</v>
      </c>
      <c r="W9" s="66">
        <v>0.45</v>
      </c>
      <c r="X9" s="66">
        <f t="shared" si="6"/>
        <v>1</v>
      </c>
      <c r="Y9" s="71">
        <v>10000000</v>
      </c>
      <c r="Z9" s="71">
        <v>10000000</v>
      </c>
      <c r="AA9" s="72">
        <f t="shared" si="7"/>
        <v>1</v>
      </c>
    </row>
    <row r="10" spans="1:27" s="48" customFormat="1" ht="24" customHeight="1" thickBot="1" x14ac:dyDescent="0.3">
      <c r="B10" s="73" t="s">
        <v>42</v>
      </c>
      <c r="C10" s="74">
        <f>+C7+C8+C9</f>
        <v>600</v>
      </c>
      <c r="D10" s="74">
        <f t="shared" ref="D10:AA10" si="11">+D7+D8+D9</f>
        <v>210</v>
      </c>
      <c r="E10" s="74">
        <f t="shared" si="11"/>
        <v>1.05</v>
      </c>
      <c r="F10" s="74">
        <f t="shared" si="11"/>
        <v>300</v>
      </c>
      <c r="G10" s="74">
        <f t="shared" si="11"/>
        <v>198</v>
      </c>
      <c r="H10" s="74">
        <f t="shared" si="11"/>
        <v>102</v>
      </c>
      <c r="I10" s="74">
        <f t="shared" si="11"/>
        <v>300</v>
      </c>
      <c r="J10" s="74">
        <f t="shared" si="11"/>
        <v>3</v>
      </c>
      <c r="K10" s="74">
        <f t="shared" si="11"/>
        <v>39</v>
      </c>
      <c r="L10" s="74">
        <f t="shared" si="11"/>
        <v>26</v>
      </c>
      <c r="M10" s="74">
        <f t="shared" si="11"/>
        <v>2</v>
      </c>
      <c r="N10" s="74">
        <f t="shared" si="11"/>
        <v>55000000</v>
      </c>
      <c r="O10" s="74">
        <f t="shared" si="11"/>
        <v>20000000</v>
      </c>
      <c r="P10" s="74">
        <f t="shared" si="11"/>
        <v>1.0666666666666667</v>
      </c>
      <c r="Q10" s="74">
        <f t="shared" si="11"/>
        <v>0.44999999999999996</v>
      </c>
      <c r="R10" s="74">
        <f t="shared" si="11"/>
        <v>0.30000000000000004</v>
      </c>
      <c r="S10" s="74">
        <f t="shared" si="11"/>
        <v>0.15000000000000002</v>
      </c>
      <c r="T10" s="74">
        <f t="shared" si="11"/>
        <v>0.30000000000000004</v>
      </c>
      <c r="U10" s="74">
        <f t="shared" si="11"/>
        <v>0.24</v>
      </c>
      <c r="V10" s="74">
        <f t="shared" si="11"/>
        <v>0.21000000000000002</v>
      </c>
      <c r="W10" s="74">
        <f t="shared" si="11"/>
        <v>1.35</v>
      </c>
      <c r="X10" s="74">
        <f t="shared" si="11"/>
        <v>3</v>
      </c>
      <c r="Y10" s="74">
        <f t="shared" si="11"/>
        <v>30000000</v>
      </c>
      <c r="Z10" s="74">
        <f t="shared" si="11"/>
        <v>30000000</v>
      </c>
      <c r="AA10" s="74">
        <f t="shared" si="11"/>
        <v>3</v>
      </c>
    </row>
    <row r="11" spans="1:27" s="42" customFormat="1" x14ac:dyDescent="0.2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2" spans="1:27" s="42" customFormat="1" x14ac:dyDescent="0.2">
      <c r="B12" s="239" t="s">
        <v>73</v>
      </c>
      <c r="C12" s="240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</row>
    <row r="13" spans="1:27" s="42" customFormat="1" x14ac:dyDescent="0.2">
      <c r="B13" s="75" t="s">
        <v>70</v>
      </c>
      <c r="C13" s="76">
        <v>3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</row>
    <row r="14" spans="1:27" s="42" customFormat="1" x14ac:dyDescent="0.2">
      <c r="B14" s="75" t="s">
        <v>66</v>
      </c>
      <c r="C14" s="75">
        <v>5</v>
      </c>
      <c r="D14" s="62"/>
      <c r="E14" s="62"/>
      <c r="F14" s="62"/>
      <c r="G14" s="62"/>
      <c r="H14" s="77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</row>
    <row r="15" spans="1:27" s="42" customFormat="1" x14ac:dyDescent="0.2">
      <c r="B15" s="75" t="s">
        <v>67</v>
      </c>
      <c r="C15" s="75">
        <f>+(C14*20)</f>
        <v>100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</row>
    <row r="16" spans="1:27" s="42" customFormat="1" x14ac:dyDescent="0.2">
      <c r="B16" s="75" t="s">
        <v>71</v>
      </c>
      <c r="C16" s="75">
        <v>10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</row>
    <row r="17" spans="2:27" s="42" customFormat="1" x14ac:dyDescent="0.2">
      <c r="B17" s="75" t="s">
        <v>72</v>
      </c>
      <c r="C17" s="75">
        <f>+C16*20</f>
        <v>200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</row>
    <row r="18" spans="2:27" s="42" customFormat="1" x14ac:dyDescent="0.2"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</row>
    <row r="19" spans="2:27" s="42" customFormat="1" x14ac:dyDescent="0.2">
      <c r="B19" s="239" t="s">
        <v>88</v>
      </c>
      <c r="C19" s="240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</row>
    <row r="20" spans="2:27" s="42" customFormat="1" x14ac:dyDescent="0.2">
      <c r="B20" s="75" t="s">
        <v>102</v>
      </c>
      <c r="C20" s="75">
        <f>ROUNDDOWN(+'[1]Gestion Cial Prioritaria'!$E$6,0)</f>
        <v>13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</row>
    <row r="21" spans="2:27" s="42" customFormat="1" x14ac:dyDescent="0.2">
      <c r="B21" s="75" t="s">
        <v>103</v>
      </c>
      <c r="C21" s="75">
        <f>ROUNDDOWN(+'[1]Gestion Cial Prioritaria'!$E$11,0)</f>
        <v>13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</row>
    <row r="22" spans="2:27" x14ac:dyDescent="0.2">
      <c r="B22" s="75" t="s">
        <v>104</v>
      </c>
      <c r="C22" s="75">
        <f>ROUNDDOWN(+'[1]Gestion Cial Prioritaria'!$E$15,0)</f>
        <v>14</v>
      </c>
    </row>
    <row r="23" spans="2:27" x14ac:dyDescent="0.2">
      <c r="B23" s="75" t="s">
        <v>90</v>
      </c>
      <c r="C23" s="75">
        <f>ROUNDUP(+'[1]Gestion Cial Prioritaria'!$E$17,0)</f>
        <v>13</v>
      </c>
    </row>
  </sheetData>
  <mergeCells count="9">
    <mergeCell ref="B19:C19"/>
    <mergeCell ref="C1:AA1"/>
    <mergeCell ref="C2:AA2"/>
    <mergeCell ref="B12:C12"/>
    <mergeCell ref="B3:B5"/>
    <mergeCell ref="C4:J4"/>
    <mergeCell ref="K4:X4"/>
    <mergeCell ref="Y4:AA4"/>
    <mergeCell ref="C3:AA3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ignoredErrors>
    <ignoredError sqref="C6 E6:G6 J6 M6" formula="1"/>
  </ignoredErrors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366FF"/>
  </sheetPr>
  <dimension ref="A1:I34"/>
  <sheetViews>
    <sheetView zoomScaleNormal="100" workbookViewId="0">
      <selection activeCell="E25" sqref="E25"/>
    </sheetView>
  </sheetViews>
  <sheetFormatPr baseColWidth="10" defaultRowHeight="15" x14ac:dyDescent="0.25"/>
  <cols>
    <col min="2" max="2" width="20.42578125" customWidth="1"/>
    <col min="3" max="3" width="5" customWidth="1"/>
    <col min="4" max="4" width="61" customWidth="1"/>
    <col min="5" max="5" width="11.7109375" customWidth="1"/>
  </cols>
  <sheetData>
    <row r="1" spans="1:6" ht="11.25" customHeight="1" thickBot="1" x14ac:dyDescent="0.3">
      <c r="A1" s="259"/>
      <c r="B1" s="259"/>
      <c r="C1" s="259"/>
      <c r="D1" s="259"/>
      <c r="E1" s="259"/>
      <c r="F1" s="259"/>
    </row>
    <row r="2" spans="1:6" hidden="1" x14ac:dyDescent="0.25"/>
    <row r="3" spans="1:6" ht="27" thickBot="1" x14ac:dyDescent="0.3">
      <c r="B3" s="256" t="s">
        <v>92</v>
      </c>
      <c r="C3" s="257"/>
      <c r="D3" s="257"/>
      <c r="E3" s="258"/>
    </row>
    <row r="4" spans="1:6" ht="21.75" customHeight="1" x14ac:dyDescent="0.25">
      <c r="B4" s="50"/>
      <c r="C4" s="51"/>
      <c r="D4" s="51"/>
      <c r="E4" s="52"/>
    </row>
    <row r="5" spans="1:6" ht="21.75" customHeight="1" thickBot="1" x14ac:dyDescent="0.3">
      <c r="B5" s="252" t="s">
        <v>39</v>
      </c>
      <c r="C5" s="253" t="s">
        <v>8</v>
      </c>
      <c r="D5" s="133" t="s">
        <v>91</v>
      </c>
      <c r="E5" s="255" t="s">
        <v>9</v>
      </c>
    </row>
    <row r="6" spans="1:6" ht="21.75" customHeight="1" x14ac:dyDescent="0.25">
      <c r="B6" s="252"/>
      <c r="C6" s="253"/>
      <c r="D6" s="134" t="s">
        <v>62</v>
      </c>
      <c r="E6" s="255"/>
    </row>
    <row r="7" spans="1:6" ht="21.75" customHeight="1" x14ac:dyDescent="0.25">
      <c r="B7" s="53"/>
      <c r="C7" s="54"/>
      <c r="D7" s="55"/>
      <c r="E7" s="56"/>
    </row>
    <row r="8" spans="1:6" ht="21.75" customHeight="1" thickBot="1" x14ac:dyDescent="0.3">
      <c r="B8" s="252" t="s">
        <v>124</v>
      </c>
      <c r="C8" s="253" t="s">
        <v>8</v>
      </c>
      <c r="D8" s="133" t="s">
        <v>74</v>
      </c>
      <c r="E8" s="251"/>
    </row>
    <row r="9" spans="1:6" ht="21.75" customHeight="1" x14ac:dyDescent="0.25">
      <c r="B9" s="252"/>
      <c r="C9" s="253"/>
      <c r="D9" s="134" t="s">
        <v>11</v>
      </c>
      <c r="E9" s="251"/>
    </row>
    <row r="10" spans="1:6" ht="21.75" customHeight="1" x14ac:dyDescent="0.25">
      <c r="B10" s="53"/>
      <c r="C10" s="54"/>
      <c r="D10" s="55"/>
      <c r="E10" s="56"/>
    </row>
    <row r="11" spans="1:6" ht="21.75" customHeight="1" thickBot="1" x14ac:dyDescent="0.3">
      <c r="B11" s="252" t="s">
        <v>51</v>
      </c>
      <c r="C11" s="253" t="s">
        <v>8</v>
      </c>
      <c r="D11" s="133" t="s">
        <v>10</v>
      </c>
      <c r="E11" s="251"/>
    </row>
    <row r="12" spans="1:6" ht="21.75" customHeight="1" x14ac:dyDescent="0.25">
      <c r="B12" s="252"/>
      <c r="C12" s="253"/>
      <c r="D12" s="134" t="s">
        <v>41</v>
      </c>
      <c r="E12" s="251"/>
    </row>
    <row r="13" spans="1:6" ht="21.75" customHeight="1" x14ac:dyDescent="0.25">
      <c r="B13" s="53"/>
      <c r="C13" s="54"/>
      <c r="D13" s="55"/>
      <c r="E13" s="56"/>
    </row>
    <row r="14" spans="1:6" ht="21.75" customHeight="1" thickBot="1" x14ac:dyDescent="0.3">
      <c r="B14" s="252" t="s">
        <v>52</v>
      </c>
      <c r="C14" s="253" t="s">
        <v>8</v>
      </c>
      <c r="D14" s="133" t="s">
        <v>53</v>
      </c>
      <c r="E14" s="251"/>
    </row>
    <row r="15" spans="1:6" ht="21.75" customHeight="1" x14ac:dyDescent="0.25">
      <c r="B15" s="252"/>
      <c r="C15" s="253"/>
      <c r="D15" s="134" t="s">
        <v>41</v>
      </c>
      <c r="E15" s="251"/>
    </row>
    <row r="16" spans="1:6" ht="21.75" customHeight="1" x14ac:dyDescent="0.25">
      <c r="B16" s="53"/>
      <c r="C16" s="54"/>
      <c r="D16" s="55"/>
      <c r="E16" s="56"/>
    </row>
    <row r="17" spans="2:9" ht="21.75" customHeight="1" thickBot="1" x14ac:dyDescent="0.3">
      <c r="B17" s="252" t="s">
        <v>12</v>
      </c>
      <c r="C17" s="253" t="s">
        <v>8</v>
      </c>
      <c r="D17" s="133" t="s">
        <v>13</v>
      </c>
      <c r="E17" s="255" t="s">
        <v>9</v>
      </c>
    </row>
    <row r="18" spans="2:9" ht="21.75" customHeight="1" x14ac:dyDescent="0.25">
      <c r="B18" s="252"/>
      <c r="C18" s="253"/>
      <c r="D18" s="134" t="s">
        <v>40</v>
      </c>
      <c r="E18" s="255"/>
    </row>
    <row r="19" spans="2:9" ht="21.75" customHeight="1" x14ac:dyDescent="0.25">
      <c r="B19" s="53"/>
      <c r="C19" s="54"/>
      <c r="D19" s="55"/>
      <c r="E19" s="56"/>
    </row>
    <row r="20" spans="2:9" ht="21.75" customHeight="1" thickBot="1" x14ac:dyDescent="0.3">
      <c r="B20" s="252" t="s">
        <v>54</v>
      </c>
      <c r="C20" s="253" t="s">
        <v>8</v>
      </c>
      <c r="D20" s="133" t="s">
        <v>75</v>
      </c>
      <c r="E20" s="251"/>
      <c r="H20" s="23"/>
      <c r="I20" s="24"/>
    </row>
    <row r="21" spans="2:9" ht="21.75" customHeight="1" x14ac:dyDescent="0.25">
      <c r="B21" s="252"/>
      <c r="C21" s="253"/>
      <c r="D21" s="134" t="s">
        <v>125</v>
      </c>
      <c r="E21" s="251"/>
      <c r="I21" s="24"/>
    </row>
    <row r="22" spans="2:9" ht="21.75" customHeight="1" x14ac:dyDescent="0.25">
      <c r="B22" s="53"/>
      <c r="C22" s="54"/>
      <c r="D22" s="55"/>
      <c r="E22" s="56"/>
    </row>
    <row r="23" spans="2:9" ht="21.75" customHeight="1" thickBot="1" x14ac:dyDescent="0.3">
      <c r="B23" s="252" t="s">
        <v>63</v>
      </c>
      <c r="C23" s="254" t="s">
        <v>8</v>
      </c>
      <c r="D23" s="133" t="s">
        <v>64</v>
      </c>
      <c r="E23" s="255" t="s">
        <v>9</v>
      </c>
    </row>
    <row r="24" spans="2:9" ht="21.75" customHeight="1" x14ac:dyDescent="0.25">
      <c r="B24" s="252"/>
      <c r="C24" s="254"/>
      <c r="D24" s="134" t="s">
        <v>65</v>
      </c>
      <c r="E24" s="255"/>
    </row>
    <row r="25" spans="2:9" ht="21.75" customHeight="1" thickBot="1" x14ac:dyDescent="0.3">
      <c r="B25" s="57"/>
      <c r="C25" s="58"/>
      <c r="D25" s="59"/>
      <c r="E25" s="60"/>
    </row>
    <row r="26" spans="2:9" ht="18" customHeight="1" x14ac:dyDescent="0.25"/>
    <row r="27" spans="2:9" ht="18" customHeight="1" x14ac:dyDescent="0.25"/>
    <row r="28" spans="2:9" ht="18" customHeight="1" x14ac:dyDescent="0.25"/>
    <row r="29" spans="2:9" ht="18" customHeight="1" x14ac:dyDescent="0.25"/>
    <row r="30" spans="2:9" ht="18" customHeight="1" x14ac:dyDescent="0.25"/>
    <row r="31" spans="2:9" ht="18" customHeight="1" x14ac:dyDescent="0.25"/>
    <row r="32" spans="2:9" ht="18" customHeight="1" x14ac:dyDescent="0.25"/>
    <row r="33" ht="18" customHeight="1" x14ac:dyDescent="0.25"/>
    <row r="34" ht="18" customHeight="1" x14ac:dyDescent="0.25"/>
  </sheetData>
  <mergeCells count="23">
    <mergeCell ref="B23:B24"/>
    <mergeCell ref="C23:C24"/>
    <mergeCell ref="E23:E24"/>
    <mergeCell ref="B3:E3"/>
    <mergeCell ref="A1:F1"/>
    <mergeCell ref="E5:E6"/>
    <mergeCell ref="E8:E9"/>
    <mergeCell ref="B5:B6"/>
    <mergeCell ref="C5:C6"/>
    <mergeCell ref="B8:B9"/>
    <mergeCell ref="C8:C9"/>
    <mergeCell ref="B17:B18"/>
    <mergeCell ref="C17:C18"/>
    <mergeCell ref="E17:E18"/>
    <mergeCell ref="B11:B12"/>
    <mergeCell ref="C11:C12"/>
    <mergeCell ref="E11:E12"/>
    <mergeCell ref="B20:B21"/>
    <mergeCell ref="C20:C21"/>
    <mergeCell ref="E20:E21"/>
    <mergeCell ref="B14:B15"/>
    <mergeCell ref="C14:C15"/>
    <mergeCell ref="E14:E1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Control</vt:lpstr>
      <vt:lpstr>CONTACTO CLIENTES</vt:lpstr>
      <vt:lpstr>Validacion</vt:lpstr>
      <vt:lpstr>EJECUCIÓN CLIENTES</vt:lpstr>
      <vt:lpstr>ANEXO A. EVOLUCION CLIENTES</vt:lpstr>
      <vt:lpstr>ANEXO B. MENSUAL GRUPO CIAL</vt:lpstr>
      <vt:lpstr>ANEXO C. INDICADORES</vt:lpstr>
      <vt:lpstr>'CONTACTO CLIENTES'!Área_de_impresión</vt:lpstr>
      <vt:lpstr>'EJECUCIÓN CLIENTES'!Área_de_impresión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Mendoza</dc:creator>
  <cp:lastModifiedBy>Angela Patricia Patiño Pérez</cp:lastModifiedBy>
  <cp:lastPrinted>2017-05-12T22:22:14Z</cp:lastPrinted>
  <dcterms:created xsi:type="dcterms:W3CDTF">2017-05-12T18:54:34Z</dcterms:created>
  <dcterms:modified xsi:type="dcterms:W3CDTF">2023-02-15T21:33:14Z</dcterms:modified>
</cp:coreProperties>
</file>